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tabRatio="597" activeTab="0"/>
  </bookViews>
  <sheets>
    <sheet name="1 полугодие 2016 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<sst xmlns="http://schemas.openxmlformats.org/spreadsheetml/2006/main" count="73" uniqueCount="65">
  <si>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ОТЧЕТ</t>
  </si>
  <si>
    <t>Фактически получено на отчетную дату, тыс. руб.</t>
  </si>
  <si>
    <t xml:space="preserve">Штатная численность </t>
  </si>
  <si>
    <t>Плановые назначения с учетом изменений, тыс. руб.</t>
  </si>
  <si>
    <t xml:space="preserve"> муниципальных служащих, ед. </t>
  </si>
  <si>
    <t>Наименование муниципального образования Ненецкого автономного округа</t>
  </si>
  <si>
    <t>Городской округ «Город Нарьян-Мар»</t>
  </si>
  <si>
    <t>Городское поселение «Рабочий поселок Искателей»</t>
  </si>
  <si>
    <t>Поселок Амдерма</t>
  </si>
  <si>
    <t>Андегский сельсовет</t>
  </si>
  <si>
    <t>Великовисочный сельсовет</t>
  </si>
  <si>
    <t>Канинский сельсовет</t>
  </si>
  <si>
    <t>Коткинский сельсовет</t>
  </si>
  <si>
    <t>Карский сельсовет</t>
  </si>
  <si>
    <t>Колгуевский сельсовет</t>
  </si>
  <si>
    <t>Малоземельский сельсовет</t>
  </si>
  <si>
    <t>Омский сельсовет</t>
  </si>
  <si>
    <t>Пёшский сельсовет</t>
  </si>
  <si>
    <t>Приморско-Куйский сельсовет</t>
  </si>
  <si>
    <t>Тельвисочный сельсовет</t>
  </si>
  <si>
    <t>Тиманский сельсовет</t>
  </si>
  <si>
    <t>Хорей-Верский сельсовет</t>
  </si>
  <si>
    <t>Хоседа-Хардский сельсовет</t>
  </si>
  <si>
    <t>Шоинский сельсовет</t>
  </si>
  <si>
    <t>Юшарский сельсовет</t>
  </si>
  <si>
    <t>ВСЕГО ПОСЕЛЕНИЯ</t>
  </si>
  <si>
    <t>выборных должностных лиц, ед.</t>
  </si>
  <si>
    <t>ВСЕГО</t>
  </si>
  <si>
    <t>ИТОГО</t>
  </si>
  <si>
    <t>Налоговые, неналоговые доходы бюджета муниципального образования</t>
  </si>
  <si>
    <t>по плановым показателям  (гр. 5 - гр. 7)</t>
  </si>
  <si>
    <t xml:space="preserve"> по кассовому исполнению (гр.6 - гр.8)   &lt;*&gt;</t>
  </si>
  <si>
    <t>Норматив (план) в тыс.рублей              тыс. руб.                                 (гр. 2 х гр. 4)</t>
  </si>
  <si>
    <t>Норматив в % от собственных доходов бюджетов муниципального образования</t>
  </si>
  <si>
    <t>Норматив (касса),                   тыс. руб.                                 (гр. 3 х гр. 4)</t>
  </si>
  <si>
    <t>ФОТ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</t>
  </si>
  <si>
    <t xml:space="preserve">ФОТ (утверждено) в местном бюджете, с учетом изменений на отчетную дату,            тыс. руб. </t>
  </si>
  <si>
    <t xml:space="preserve">ФОТ (касса) на отчетную дату,            тыс. руб. </t>
  </si>
  <si>
    <t>Отклонение от норматива,  тыс. руб.   (+ норма, - превышение)</t>
  </si>
  <si>
    <t>01/03,2016</t>
  </si>
  <si>
    <t>будут вносить изменения в бюджет</t>
  </si>
  <si>
    <t>Фактическая на 31.12.2015</t>
  </si>
  <si>
    <t>Изменения  численности по сравнению с 2015 годом (+ увеличение, - сокращение)</t>
  </si>
  <si>
    <t xml:space="preserve">ФОТ (утверждено) в местном бюджете, с учетом изменений на 2015 год,            тыс. руб. </t>
  </si>
  <si>
    <t>Отклонение обьема ФОТ 2016/2015                   (+,-)</t>
  </si>
  <si>
    <t xml:space="preserve">о соблюдении органами местного самоуправления 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 муниципальных образований Ненецкого автономного округа </t>
  </si>
  <si>
    <t>Комментарий</t>
  </si>
  <si>
    <t>Ответы глав МО на предложение ДФЭ НАО по приведению ФОТ к госслужбе</t>
  </si>
  <si>
    <t>Муниципальный район «Заполярный район»*</t>
  </si>
  <si>
    <t>Пустозерский сельсовет*</t>
  </si>
  <si>
    <t>ФОТ сокращен на 7 % с 01.01.2016, по снижению кол-ва окладов для расчета ФОТ информации нет.</t>
  </si>
  <si>
    <t>расчет ФОТ не менялся, сокращены единицы</t>
  </si>
  <si>
    <t>расчет ФОТ не менялся, по сокращению единиц информация не представлена</t>
  </si>
  <si>
    <t>ФОТ из расчета 50 окл., оклады уменьшены на 2,3 %</t>
  </si>
  <si>
    <r>
      <rPr>
        <b/>
        <sz val="11"/>
        <rFont val="Times New Roman"/>
        <family val="1"/>
      </rPr>
      <t xml:space="preserve">Сумма на увеличение норматива </t>
    </r>
    <r>
      <rPr>
        <sz val="11"/>
        <rFont val="Times New Roman"/>
        <family val="1"/>
      </rPr>
      <t>(ФАКТИЧЕ5СКИЕ расходы на сокращение муниципальных служащих, сложение полномочий главы, ПО СОСТОЯНИЮ НА 01.07.2016)</t>
    </r>
  </si>
  <si>
    <t xml:space="preserve"> согласно письму  расходы на сокращение  составили 15653,1 тыс.рублей</t>
  </si>
  <si>
    <t>ФОТ из расчета 50 окл.</t>
  </si>
  <si>
    <t>Фактическая на 01.07.2016</t>
  </si>
  <si>
    <t>Переведены на немуниципальную службу 2 едъ. (с 01.06.2016 и с 08.06.2016).</t>
  </si>
  <si>
    <t>ФОТ из расчета 50 окладов.С 04.04.2016 сокращена 1 ед и с 19.04.2016 сокращена 1 ед.</t>
  </si>
  <si>
    <t>норматив  с увеличенным нормативом</t>
  </si>
  <si>
    <r>
      <t>Отклонение от норматива</t>
    </r>
    <r>
      <rPr>
        <b/>
        <sz val="11"/>
        <color indexed="10"/>
        <rFont val="Times New Roman"/>
        <family val="1"/>
      </rPr>
      <t xml:space="preserve"> (</t>
    </r>
    <r>
      <rPr>
        <b/>
        <i/>
        <sz val="12"/>
        <color indexed="10"/>
        <rFont val="Times New Roman"/>
        <family val="1"/>
      </rPr>
      <t>с учетом расходов на сокращение</t>
    </r>
    <r>
      <rPr>
        <b/>
        <sz val="11"/>
        <color indexed="10"/>
        <rFont val="Times New Roman"/>
        <family val="1"/>
      </rPr>
      <t>)</t>
    </r>
    <r>
      <rPr>
        <b/>
        <sz val="11"/>
        <rFont val="Times New Roman"/>
        <family val="1"/>
      </rPr>
      <t>,  тыс. руб.                    (+ норма, - превышение)</t>
    </r>
  </si>
  <si>
    <t>по состоянию на 01 июля 2016 года</t>
  </si>
  <si>
    <t>по плановым показателям      (гр. 5+ гр 11 - гр. 7)</t>
  </si>
  <si>
    <t xml:space="preserve"> по кассовому исполнению    (гр.6 - + гр 11 - гр.8)   &lt;*&gt;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</si>
</sst>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;[Red]#,##0.0"/>
  </numFmts>
  <fonts count="54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7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0.7999799847602844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9" fontId="1" fillId="0" borderId="10" xfId="0" applyNumberFormat="1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189" fontId="10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189" fontId="11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189" fontId="1" fillId="10" borderId="10" xfId="0" applyNumberFormat="1" applyFont="1" applyFill="1" applyBorder="1" applyAlignment="1">
      <alignment vertical="center"/>
    </xf>
    <xf numFmtId="189" fontId="1" fillId="9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89" fontId="1" fillId="33" borderId="10" xfId="0" applyNumberFormat="1" applyFont="1" applyFill="1" applyBorder="1" applyAlignment="1">
      <alignment vertical="center"/>
    </xf>
    <xf numFmtId="189" fontId="10" fillId="33" borderId="10" xfId="0" applyNumberFormat="1" applyFont="1" applyFill="1" applyBorder="1" applyAlignment="1">
      <alignment vertical="center"/>
    </xf>
    <xf numFmtId="189" fontId="52" fillId="6" borderId="10" xfId="0" applyNumberFormat="1" applyFont="1" applyFill="1" applyBorder="1" applyAlignment="1">
      <alignment vertical="center"/>
    </xf>
    <xf numFmtId="189" fontId="1" fillId="34" borderId="10" xfId="0" applyNumberFormat="1" applyFont="1" applyFill="1" applyBorder="1" applyAlignment="1">
      <alignment vertical="center"/>
    </xf>
    <xf numFmtId="189" fontId="1" fillId="2" borderId="1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="90" zoomScaleNormal="90" zoomScalePageLayoutView="0" workbookViewId="0" topLeftCell="B1">
      <pane ySplit="1" topLeftCell="A5" activePane="bottomLeft" state="frozen"/>
      <selection pane="topLeft" activeCell="IS1" sqref="IS1"/>
      <selection pane="bottomLeft" activeCell="H6" sqref="H6:H7"/>
    </sheetView>
  </sheetViews>
  <sheetFormatPr defaultColWidth="9.140625" defaultRowHeight="12.75" outlineLevelCol="1"/>
  <cols>
    <col min="1" max="1" width="38.8515625" style="6" customWidth="1"/>
    <col min="2" max="3" width="13.57421875" style="6" customWidth="1"/>
    <col min="4" max="4" width="14.57421875" style="6" customWidth="1"/>
    <col min="5" max="5" width="14.7109375" style="6" customWidth="1"/>
    <col min="6" max="6" width="14.28125" style="6" customWidth="1"/>
    <col min="7" max="7" width="13.7109375" style="6" customWidth="1"/>
    <col min="8" max="8" width="15.421875" style="6" customWidth="1"/>
    <col min="9" max="9" width="15.28125" style="6" customWidth="1"/>
    <col min="10" max="13" width="16.57421875" style="6" customWidth="1"/>
    <col min="14" max="15" width="16.57421875" style="6" hidden="1" customWidth="1" outlineLevel="1"/>
    <col min="16" max="16" width="14.57421875" style="6" customWidth="1" collapsed="1"/>
    <col min="17" max="19" width="14.7109375" style="6" customWidth="1"/>
    <col min="20" max="20" width="12.57421875" style="6" customWidth="1"/>
    <col min="21" max="21" width="14.140625" style="6" customWidth="1"/>
    <col min="22" max="22" width="28.00390625" style="27" hidden="1" customWidth="1" outlineLevel="1"/>
    <col min="23" max="23" width="45.8515625" style="27" hidden="1" customWidth="1" outlineLevel="1"/>
    <col min="24" max="24" width="9.140625" style="6" customWidth="1" collapsed="1"/>
    <col min="25" max="16384" width="9.140625" style="6" customWidth="1"/>
  </cols>
  <sheetData>
    <row r="1" spans="2:19" ht="18.7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  <c r="Q1" s="49"/>
      <c r="R1" s="49"/>
      <c r="S1" s="49"/>
    </row>
    <row r="2" spans="1:21" ht="53.25" customHeight="1">
      <c r="A2" s="26"/>
      <c r="B2" s="50" t="s">
        <v>45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51"/>
      <c r="R2" s="51"/>
      <c r="S2" s="51"/>
      <c r="T2" s="26"/>
      <c r="U2" s="26"/>
    </row>
    <row r="3" spans="2:19" ht="30" customHeight="1">
      <c r="B3" s="52" t="s">
        <v>62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3"/>
      <c r="R3" s="53"/>
      <c r="S3" s="53"/>
    </row>
    <row r="4" ht="18" customHeight="1">
      <c r="H4" s="13"/>
    </row>
    <row r="5" spans="1:23" ht="49.5" customHeight="1">
      <c r="A5" s="56" t="s">
        <v>5</v>
      </c>
      <c r="B5" s="56" t="s">
        <v>29</v>
      </c>
      <c r="C5" s="57"/>
      <c r="D5" s="54" t="s">
        <v>35</v>
      </c>
      <c r="E5" s="58"/>
      <c r="F5" s="58"/>
      <c r="G5" s="58"/>
      <c r="H5" s="58"/>
      <c r="I5" s="58"/>
      <c r="J5" s="59"/>
      <c r="K5" s="19"/>
      <c r="L5" s="66" t="s">
        <v>61</v>
      </c>
      <c r="M5" s="67"/>
      <c r="N5" s="25"/>
      <c r="O5" s="25"/>
      <c r="P5" s="54" t="s">
        <v>2</v>
      </c>
      <c r="Q5" s="60"/>
      <c r="R5" s="61"/>
      <c r="S5" s="62"/>
      <c r="T5" s="33" t="s">
        <v>42</v>
      </c>
      <c r="U5" s="34"/>
      <c r="V5" s="37" t="s">
        <v>46</v>
      </c>
      <c r="W5" s="40" t="s">
        <v>47</v>
      </c>
    </row>
    <row r="6" spans="1:23" ht="111.75" customHeight="1">
      <c r="A6" s="56"/>
      <c r="B6" s="42" t="s">
        <v>3</v>
      </c>
      <c r="C6" s="42" t="s">
        <v>1</v>
      </c>
      <c r="D6" s="42" t="s">
        <v>33</v>
      </c>
      <c r="E6" s="44" t="s">
        <v>32</v>
      </c>
      <c r="F6" s="42" t="s">
        <v>34</v>
      </c>
      <c r="G6" s="44" t="s">
        <v>36</v>
      </c>
      <c r="H6" s="42" t="s">
        <v>37</v>
      </c>
      <c r="I6" s="33" t="s">
        <v>38</v>
      </c>
      <c r="J6" s="63"/>
      <c r="K6" s="64" t="s">
        <v>54</v>
      </c>
      <c r="L6" s="68"/>
      <c r="M6" s="69"/>
      <c r="N6" s="46" t="s">
        <v>43</v>
      </c>
      <c r="O6" s="46" t="s">
        <v>44</v>
      </c>
      <c r="P6" s="54" t="s">
        <v>41</v>
      </c>
      <c r="Q6" s="55"/>
      <c r="R6" s="54" t="s">
        <v>57</v>
      </c>
      <c r="S6" s="55"/>
      <c r="T6" s="35"/>
      <c r="U6" s="36"/>
      <c r="V6" s="38"/>
      <c r="W6" s="41"/>
    </row>
    <row r="7" spans="1:23" s="29" customFormat="1" ht="107.25" customHeight="1">
      <c r="A7" s="56"/>
      <c r="B7" s="43"/>
      <c r="C7" s="43"/>
      <c r="D7" s="43"/>
      <c r="E7" s="45"/>
      <c r="F7" s="43"/>
      <c r="G7" s="45"/>
      <c r="H7" s="43"/>
      <c r="I7" s="7" t="s">
        <v>30</v>
      </c>
      <c r="J7" s="7" t="s">
        <v>31</v>
      </c>
      <c r="K7" s="47"/>
      <c r="L7" s="7" t="s">
        <v>63</v>
      </c>
      <c r="M7" s="7" t="s">
        <v>64</v>
      </c>
      <c r="N7" s="65"/>
      <c r="O7" s="47"/>
      <c r="P7" s="8" t="s">
        <v>26</v>
      </c>
      <c r="Q7" s="8" t="s">
        <v>4</v>
      </c>
      <c r="R7" s="8" t="s">
        <v>26</v>
      </c>
      <c r="S7" s="8" t="s">
        <v>4</v>
      </c>
      <c r="T7" s="8" t="s">
        <v>26</v>
      </c>
      <c r="U7" s="8" t="s">
        <v>4</v>
      </c>
      <c r="V7" s="39"/>
      <c r="W7" s="41"/>
    </row>
    <row r="8" spans="1:23" ht="21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/>
      <c r="O8" s="1"/>
      <c r="P8" s="1">
        <v>14</v>
      </c>
      <c r="Q8" s="1">
        <v>15</v>
      </c>
      <c r="R8" s="1">
        <v>16</v>
      </c>
      <c r="S8" s="1">
        <v>17</v>
      </c>
      <c r="T8" s="1">
        <v>18</v>
      </c>
      <c r="U8" s="1">
        <v>19</v>
      </c>
      <c r="V8" s="28"/>
      <c r="W8" s="28"/>
    </row>
    <row r="9" spans="1:23" ht="39" customHeight="1">
      <c r="A9" s="30" t="s">
        <v>48</v>
      </c>
      <c r="B9" s="3">
        <v>915157.5</v>
      </c>
      <c r="C9" s="4">
        <v>378179.6</v>
      </c>
      <c r="D9" s="10">
        <v>10</v>
      </c>
      <c r="E9" s="4">
        <f>B9*D9%</f>
        <v>91515.75</v>
      </c>
      <c r="F9" s="4">
        <f>C9*D9%</f>
        <v>37817.96</v>
      </c>
      <c r="G9" s="4">
        <v>80801.1</v>
      </c>
      <c r="H9" s="4">
        <v>41856.6</v>
      </c>
      <c r="I9" s="17">
        <f>E9-G9</f>
        <v>10714.649999999994</v>
      </c>
      <c r="J9" s="17">
        <f>F9-H9</f>
        <v>-4038.6399999999994</v>
      </c>
      <c r="K9" s="20"/>
      <c r="L9" s="20">
        <f>E9+K9-G9</f>
        <v>10714.649999999994</v>
      </c>
      <c r="M9" s="18">
        <f>F9+K9-H9</f>
        <v>-4038.6399999999994</v>
      </c>
      <c r="N9" s="20">
        <v>117071.8</v>
      </c>
      <c r="O9" s="20">
        <f>G9-N9</f>
        <v>-36270.7</v>
      </c>
      <c r="P9" s="4">
        <v>1</v>
      </c>
      <c r="Q9" s="4">
        <v>58</v>
      </c>
      <c r="R9" s="4">
        <v>1</v>
      </c>
      <c r="S9" s="4">
        <v>56</v>
      </c>
      <c r="T9" s="4">
        <f>R9-P9</f>
        <v>0</v>
      </c>
      <c r="U9" s="4">
        <f>S9-Q9</f>
        <v>-2</v>
      </c>
      <c r="V9" s="28"/>
      <c r="W9" s="28" t="s">
        <v>56</v>
      </c>
    </row>
    <row r="10" spans="1:23" ht="67.5" customHeight="1">
      <c r="A10" s="30" t="s">
        <v>6</v>
      </c>
      <c r="B10" s="3">
        <v>621933.5</v>
      </c>
      <c r="C10" s="4">
        <v>292544.3</v>
      </c>
      <c r="D10" s="10">
        <v>10</v>
      </c>
      <c r="E10" s="4">
        <f>B10*D10%</f>
        <v>62193.350000000006</v>
      </c>
      <c r="F10" s="4">
        <f>C10*D10%</f>
        <v>29254.43</v>
      </c>
      <c r="G10" s="4">
        <v>102340.2</v>
      </c>
      <c r="H10" s="4">
        <v>56625.1</v>
      </c>
      <c r="I10" s="18">
        <f>E10-G10</f>
        <v>-40146.84999999999</v>
      </c>
      <c r="J10" s="18">
        <f>F10-H10</f>
        <v>-27370.67</v>
      </c>
      <c r="K10" s="20">
        <v>15653.1</v>
      </c>
      <c r="L10" s="18">
        <f>E10+K10-G10</f>
        <v>-24493.749999999985</v>
      </c>
      <c r="M10" s="18">
        <f>F10+K10-H10</f>
        <v>-11717.57</v>
      </c>
      <c r="N10" s="20">
        <v>195015.5</v>
      </c>
      <c r="O10" s="20">
        <f>G10-N10</f>
        <v>-92675.3</v>
      </c>
      <c r="P10" s="4">
        <v>2</v>
      </c>
      <c r="Q10" s="4">
        <v>113</v>
      </c>
      <c r="R10" s="4">
        <v>2</v>
      </c>
      <c r="S10" s="4">
        <v>61</v>
      </c>
      <c r="T10" s="4">
        <f>R10-P10</f>
        <v>0</v>
      </c>
      <c r="U10" s="4">
        <f>S10-Q10</f>
        <v>-52</v>
      </c>
      <c r="V10" s="28" t="s">
        <v>55</v>
      </c>
      <c r="W10" s="28" t="s">
        <v>50</v>
      </c>
    </row>
    <row r="11" spans="1:23" ht="24" customHeight="1">
      <c r="A11" s="11" t="s">
        <v>27</v>
      </c>
      <c r="B11" s="12">
        <f>SUM(B9:B10)</f>
        <v>1537091</v>
      </c>
      <c r="C11" s="12">
        <f>SUM(C9:C10)</f>
        <v>670723.8999999999</v>
      </c>
      <c r="D11" s="12">
        <f>SUM(D9:D10)</f>
        <v>20</v>
      </c>
      <c r="E11" s="12">
        <f aca="true" t="shared" si="0" ref="E11:U11">SUM(E9:E10)</f>
        <v>153709.1</v>
      </c>
      <c r="F11" s="12">
        <f t="shared" si="0"/>
        <v>67072.39</v>
      </c>
      <c r="G11" s="12">
        <f t="shared" si="0"/>
        <v>183141.3</v>
      </c>
      <c r="H11" s="12">
        <f t="shared" si="0"/>
        <v>98481.7</v>
      </c>
      <c r="I11" s="12">
        <f t="shared" si="0"/>
        <v>-29432.199999999997</v>
      </c>
      <c r="J11" s="12">
        <f t="shared" si="0"/>
        <v>-31409.309999999998</v>
      </c>
      <c r="K11" s="21">
        <f t="shared" si="0"/>
        <v>15653.1</v>
      </c>
      <c r="L11" s="21">
        <f t="shared" si="0"/>
        <v>-13779.099999999991</v>
      </c>
      <c r="M11" s="21">
        <f t="shared" si="0"/>
        <v>-15756.21</v>
      </c>
      <c r="N11" s="21">
        <f t="shared" si="0"/>
        <v>312087.3</v>
      </c>
      <c r="O11" s="21">
        <f t="shared" si="0"/>
        <v>-128946</v>
      </c>
      <c r="P11" s="12">
        <f t="shared" si="0"/>
        <v>3</v>
      </c>
      <c r="Q11" s="12">
        <f t="shared" si="0"/>
        <v>171</v>
      </c>
      <c r="R11" s="12">
        <f t="shared" si="0"/>
        <v>3</v>
      </c>
      <c r="S11" s="12">
        <f t="shared" si="0"/>
        <v>117</v>
      </c>
      <c r="T11" s="12">
        <f t="shared" si="0"/>
        <v>0</v>
      </c>
      <c r="U11" s="12">
        <f t="shared" si="0"/>
        <v>-54</v>
      </c>
      <c r="V11" s="28"/>
      <c r="W11" s="28"/>
    </row>
    <row r="12" spans="1:23" ht="31.5">
      <c r="A12" s="31" t="s">
        <v>7</v>
      </c>
      <c r="B12" s="4">
        <v>76140.2</v>
      </c>
      <c r="C12" s="4">
        <v>41364.8</v>
      </c>
      <c r="D12" s="9">
        <v>16.7</v>
      </c>
      <c r="E12" s="4">
        <f aca="true" t="shared" si="1" ref="E12:E30">B12*D12%</f>
        <v>12715.413399999998</v>
      </c>
      <c r="F12" s="4">
        <f aca="true" t="shared" si="2" ref="F12:F30">C12*D12%</f>
        <v>6907.9216</v>
      </c>
      <c r="G12" s="4">
        <v>12633.7</v>
      </c>
      <c r="H12" s="4">
        <v>6904.4</v>
      </c>
      <c r="I12" s="17">
        <f>E12-G12</f>
        <v>81.71339999999691</v>
      </c>
      <c r="J12" s="17">
        <f>F12-H12</f>
        <v>3.521600000000035</v>
      </c>
      <c r="K12" s="20">
        <v>0</v>
      </c>
      <c r="L12" s="20">
        <f aca="true" t="shared" si="3" ref="L12:L30">E12+K12-G12</f>
        <v>81.71339999999691</v>
      </c>
      <c r="M12" s="20">
        <f aca="true" t="shared" si="4" ref="M12:M30">F12+K12-H12</f>
        <v>3.521600000000035</v>
      </c>
      <c r="N12" s="4">
        <v>18581.3</v>
      </c>
      <c r="O12" s="20">
        <f aca="true" t="shared" si="5" ref="O12:O30">G12-N12</f>
        <v>-5947.5999999999985</v>
      </c>
      <c r="P12" s="4">
        <v>2</v>
      </c>
      <c r="Q12" s="5">
        <v>11</v>
      </c>
      <c r="R12" s="4">
        <v>2</v>
      </c>
      <c r="S12" s="5">
        <v>6</v>
      </c>
      <c r="T12" s="4">
        <f aca="true" t="shared" si="6" ref="T12:U30">R12-P12</f>
        <v>0</v>
      </c>
      <c r="U12" s="4">
        <f t="shared" si="6"/>
        <v>-5</v>
      </c>
      <c r="V12" s="28"/>
      <c r="W12" s="28" t="s">
        <v>51</v>
      </c>
    </row>
    <row r="13" spans="1:23" ht="29.25" customHeight="1">
      <c r="A13" s="16" t="s">
        <v>8</v>
      </c>
      <c r="B13" s="4">
        <v>3052.9</v>
      </c>
      <c r="C13" s="4">
        <v>1399.8</v>
      </c>
      <c r="D13" s="9">
        <v>183.4</v>
      </c>
      <c r="E13" s="4">
        <f t="shared" si="1"/>
        <v>5599.0186</v>
      </c>
      <c r="F13" s="4">
        <f t="shared" si="2"/>
        <v>2567.2332</v>
      </c>
      <c r="G13" s="4">
        <v>5101.8</v>
      </c>
      <c r="H13" s="4">
        <v>2611.2</v>
      </c>
      <c r="I13" s="17">
        <f>E13-G13</f>
        <v>497.21860000000015</v>
      </c>
      <c r="J13" s="18">
        <f>F13-H13</f>
        <v>-43.966799999999694</v>
      </c>
      <c r="K13" s="20">
        <v>0</v>
      </c>
      <c r="L13" s="20">
        <f t="shared" si="3"/>
        <v>497.21860000000015</v>
      </c>
      <c r="M13" s="18">
        <f t="shared" si="4"/>
        <v>-43.966799999999694</v>
      </c>
      <c r="N13" s="4">
        <v>6791.9</v>
      </c>
      <c r="O13" s="20">
        <f t="shared" si="5"/>
        <v>-1690.0999999999995</v>
      </c>
      <c r="P13" s="4">
        <v>1</v>
      </c>
      <c r="Q13" s="4">
        <v>3</v>
      </c>
      <c r="R13" s="4">
        <v>1</v>
      </c>
      <c r="S13" s="4">
        <v>3</v>
      </c>
      <c r="T13" s="4">
        <f t="shared" si="6"/>
        <v>0</v>
      </c>
      <c r="U13" s="4">
        <f t="shared" si="6"/>
        <v>0</v>
      </c>
      <c r="V13" s="28"/>
      <c r="W13" s="28"/>
    </row>
    <row r="14" spans="1:23" ht="32.25" customHeight="1">
      <c r="A14" s="16" t="s">
        <v>9</v>
      </c>
      <c r="B14" s="4">
        <v>4989.1</v>
      </c>
      <c r="C14" s="4">
        <v>3509.4</v>
      </c>
      <c r="D14" s="9">
        <v>92.3</v>
      </c>
      <c r="E14" s="4">
        <f t="shared" si="1"/>
        <v>4604.9393</v>
      </c>
      <c r="F14" s="4">
        <f t="shared" si="2"/>
        <v>3239.1762</v>
      </c>
      <c r="G14" s="4">
        <v>3739.2</v>
      </c>
      <c r="H14" s="4">
        <v>1627.5</v>
      </c>
      <c r="I14" s="17">
        <f aca="true" t="shared" si="7" ref="I14:J30">E14-G14</f>
        <v>865.7393000000002</v>
      </c>
      <c r="J14" s="17">
        <f t="shared" si="7"/>
        <v>1611.6761999999999</v>
      </c>
      <c r="K14" s="20">
        <v>0</v>
      </c>
      <c r="L14" s="20">
        <f t="shared" si="3"/>
        <v>865.7393000000002</v>
      </c>
      <c r="M14" s="20">
        <f t="shared" si="4"/>
        <v>1611.6761999999999</v>
      </c>
      <c r="N14" s="4">
        <v>6882</v>
      </c>
      <c r="O14" s="20">
        <f t="shared" si="5"/>
        <v>-3142.8</v>
      </c>
      <c r="P14" s="4">
        <v>1</v>
      </c>
      <c r="Q14" s="4">
        <v>3</v>
      </c>
      <c r="R14" s="4">
        <v>1</v>
      </c>
      <c r="S14" s="4">
        <v>1</v>
      </c>
      <c r="T14" s="4">
        <f t="shared" si="6"/>
        <v>0</v>
      </c>
      <c r="U14" s="4">
        <f t="shared" si="6"/>
        <v>-2</v>
      </c>
      <c r="V14" s="28" t="s">
        <v>39</v>
      </c>
      <c r="W14" s="28"/>
    </row>
    <row r="15" spans="1:23" ht="30.75" customHeight="1">
      <c r="A15" s="30" t="s">
        <v>10</v>
      </c>
      <c r="B15" s="4">
        <v>6336.2</v>
      </c>
      <c r="C15" s="4">
        <v>5024.3</v>
      </c>
      <c r="D15" s="9">
        <v>82.9</v>
      </c>
      <c r="E15" s="4">
        <f t="shared" si="1"/>
        <v>5252.7098000000005</v>
      </c>
      <c r="F15" s="4">
        <f t="shared" si="2"/>
        <v>4165.144700000001</v>
      </c>
      <c r="G15" s="4">
        <v>5877.27</v>
      </c>
      <c r="H15" s="4">
        <v>2420</v>
      </c>
      <c r="I15" s="18">
        <f t="shared" si="7"/>
        <v>-624.5601999999999</v>
      </c>
      <c r="J15" s="17">
        <f t="shared" si="7"/>
        <v>1745.1447000000007</v>
      </c>
      <c r="K15" s="4">
        <v>624.6</v>
      </c>
      <c r="L15" s="4">
        <f t="shared" si="3"/>
        <v>0.03980000000046857</v>
      </c>
      <c r="M15" s="20">
        <f t="shared" si="4"/>
        <v>2369.744700000001</v>
      </c>
      <c r="N15" s="4">
        <v>8214.1</v>
      </c>
      <c r="O15" s="20">
        <f t="shared" si="5"/>
        <v>-2336.83</v>
      </c>
      <c r="P15" s="4">
        <v>1</v>
      </c>
      <c r="Q15" s="4">
        <v>6</v>
      </c>
      <c r="R15" s="4">
        <v>1</v>
      </c>
      <c r="S15" s="4">
        <v>3</v>
      </c>
      <c r="T15" s="4">
        <f t="shared" si="6"/>
        <v>0</v>
      </c>
      <c r="U15" s="4">
        <f t="shared" si="6"/>
        <v>-3</v>
      </c>
      <c r="V15" s="28" t="s">
        <v>60</v>
      </c>
      <c r="W15" s="28"/>
    </row>
    <row r="16" spans="1:23" ht="26.25" customHeight="1">
      <c r="A16" s="16" t="s">
        <v>11</v>
      </c>
      <c r="B16" s="4">
        <v>4421.4</v>
      </c>
      <c r="C16" s="4">
        <v>3126.4</v>
      </c>
      <c r="D16" s="9">
        <v>203.8</v>
      </c>
      <c r="E16" s="4">
        <f t="shared" si="1"/>
        <v>9010.8132</v>
      </c>
      <c r="F16" s="4">
        <f t="shared" si="2"/>
        <v>6371.603200000001</v>
      </c>
      <c r="G16" s="4">
        <v>7604.4</v>
      </c>
      <c r="H16" s="4">
        <v>3901</v>
      </c>
      <c r="I16" s="17">
        <f t="shared" si="7"/>
        <v>1406.4132000000009</v>
      </c>
      <c r="J16" s="17">
        <f t="shared" si="7"/>
        <v>2470.6032000000014</v>
      </c>
      <c r="K16" s="20">
        <v>0</v>
      </c>
      <c r="L16" s="20">
        <f t="shared" si="3"/>
        <v>1406.4132000000009</v>
      </c>
      <c r="M16" s="20">
        <f t="shared" si="4"/>
        <v>2470.6032000000014</v>
      </c>
      <c r="N16" s="4">
        <v>9081.1</v>
      </c>
      <c r="O16" s="20">
        <f t="shared" si="5"/>
        <v>-1476.7000000000007</v>
      </c>
      <c r="P16" s="4">
        <v>2</v>
      </c>
      <c r="Q16" s="4">
        <v>4</v>
      </c>
      <c r="R16" s="4">
        <v>2</v>
      </c>
      <c r="S16" s="4">
        <v>4</v>
      </c>
      <c r="T16" s="4">
        <f t="shared" si="6"/>
        <v>0</v>
      </c>
      <c r="U16" s="4">
        <f t="shared" si="6"/>
        <v>0</v>
      </c>
      <c r="V16" s="28"/>
      <c r="W16" s="28"/>
    </row>
    <row r="17" spans="1:23" ht="40.5" customHeight="1">
      <c r="A17" s="16" t="s">
        <v>12</v>
      </c>
      <c r="B17" s="4">
        <v>3657.5</v>
      </c>
      <c r="C17" s="4">
        <v>2986.3</v>
      </c>
      <c r="D17" s="9">
        <v>155.9</v>
      </c>
      <c r="E17" s="4">
        <f t="shared" si="1"/>
        <v>5702.0425000000005</v>
      </c>
      <c r="F17" s="4">
        <f t="shared" si="2"/>
        <v>4655.641700000001</v>
      </c>
      <c r="G17" s="4">
        <v>4849.3</v>
      </c>
      <c r="H17" s="4">
        <v>3083.2</v>
      </c>
      <c r="I17" s="17">
        <f t="shared" si="7"/>
        <v>852.7425000000003</v>
      </c>
      <c r="J17" s="17">
        <f t="shared" si="7"/>
        <v>1572.4417000000012</v>
      </c>
      <c r="K17" s="24">
        <v>0</v>
      </c>
      <c r="L17" s="20">
        <f t="shared" si="3"/>
        <v>852.7425000000003</v>
      </c>
      <c r="M17" s="20">
        <f t="shared" si="4"/>
        <v>1572.4417000000012</v>
      </c>
      <c r="N17" s="4">
        <v>7150.3</v>
      </c>
      <c r="O17" s="20">
        <f t="shared" si="5"/>
        <v>-2301</v>
      </c>
      <c r="P17" s="4">
        <v>1</v>
      </c>
      <c r="Q17" s="4">
        <v>5</v>
      </c>
      <c r="R17" s="4">
        <v>1</v>
      </c>
      <c r="S17" s="4">
        <v>2</v>
      </c>
      <c r="T17" s="4">
        <f t="shared" si="6"/>
        <v>0</v>
      </c>
      <c r="U17" s="4">
        <f t="shared" si="6"/>
        <v>-3</v>
      </c>
      <c r="V17" s="28"/>
      <c r="W17" s="28"/>
    </row>
    <row r="18" spans="1:23" ht="26.25" customHeight="1">
      <c r="A18" s="16" t="s">
        <v>13</v>
      </c>
      <c r="B18" s="4">
        <v>1179.3</v>
      </c>
      <c r="C18" s="4">
        <v>707.5</v>
      </c>
      <c r="D18" s="9">
        <v>442.8</v>
      </c>
      <c r="E18" s="4">
        <f t="shared" si="1"/>
        <v>5221.9403999999995</v>
      </c>
      <c r="F18" s="4">
        <f t="shared" si="2"/>
        <v>3132.81</v>
      </c>
      <c r="G18" s="4">
        <v>4766.2</v>
      </c>
      <c r="H18" s="4">
        <v>3004.6</v>
      </c>
      <c r="I18" s="17">
        <f t="shared" si="7"/>
        <v>455.7403999999997</v>
      </c>
      <c r="J18" s="17">
        <f t="shared" si="7"/>
        <v>128.21000000000004</v>
      </c>
      <c r="K18" s="20">
        <v>492.2</v>
      </c>
      <c r="L18" s="20">
        <f t="shared" si="3"/>
        <v>947.9403999999995</v>
      </c>
      <c r="M18" s="20">
        <f t="shared" si="4"/>
        <v>620.4099999999999</v>
      </c>
      <c r="N18" s="4">
        <v>6118.6</v>
      </c>
      <c r="O18" s="20">
        <f t="shared" si="5"/>
        <v>-1352.4000000000005</v>
      </c>
      <c r="P18" s="4">
        <v>1</v>
      </c>
      <c r="Q18" s="4">
        <v>5</v>
      </c>
      <c r="R18" s="4">
        <v>1</v>
      </c>
      <c r="S18" s="4">
        <v>3</v>
      </c>
      <c r="T18" s="4">
        <f t="shared" si="6"/>
        <v>0</v>
      </c>
      <c r="U18" s="4">
        <f t="shared" si="6"/>
        <v>-2</v>
      </c>
      <c r="V18" s="28"/>
      <c r="W18" s="28" t="s">
        <v>51</v>
      </c>
    </row>
    <row r="19" spans="1:23" ht="40.5" customHeight="1">
      <c r="A19" s="16" t="s">
        <v>14</v>
      </c>
      <c r="B19" s="4">
        <v>1321.1</v>
      </c>
      <c r="C19" s="4">
        <v>246</v>
      </c>
      <c r="D19" s="9">
        <v>350.7</v>
      </c>
      <c r="E19" s="4">
        <f t="shared" si="1"/>
        <v>4633.097699999999</v>
      </c>
      <c r="F19" s="4">
        <f t="shared" si="2"/>
        <v>862.7219999999999</v>
      </c>
      <c r="G19" s="4">
        <v>4481.5</v>
      </c>
      <c r="H19" s="4">
        <v>3171</v>
      </c>
      <c r="I19" s="17">
        <f t="shared" si="7"/>
        <v>151.59769999999935</v>
      </c>
      <c r="J19" s="18">
        <f t="shared" si="7"/>
        <v>-2308.2780000000002</v>
      </c>
      <c r="K19" s="20">
        <v>0</v>
      </c>
      <c r="L19" s="20">
        <f t="shared" si="3"/>
        <v>151.59769999999935</v>
      </c>
      <c r="M19" s="18">
        <f t="shared" si="4"/>
        <v>-2308.2780000000002</v>
      </c>
      <c r="N19" s="4">
        <v>6817.2</v>
      </c>
      <c r="O19" s="20">
        <f t="shared" si="5"/>
        <v>-2335.7</v>
      </c>
      <c r="P19" s="4">
        <v>1</v>
      </c>
      <c r="Q19" s="4">
        <v>3</v>
      </c>
      <c r="R19" s="4">
        <v>1</v>
      </c>
      <c r="S19" s="4">
        <v>3</v>
      </c>
      <c r="T19" s="4">
        <f t="shared" si="6"/>
        <v>0</v>
      </c>
      <c r="U19" s="4">
        <f t="shared" si="6"/>
        <v>0</v>
      </c>
      <c r="V19" s="28" t="s">
        <v>58</v>
      </c>
      <c r="W19" s="28" t="s">
        <v>51</v>
      </c>
    </row>
    <row r="20" spans="1:23" ht="26.25" customHeight="1">
      <c r="A20" s="30" t="s">
        <v>15</v>
      </c>
      <c r="B20" s="4">
        <v>1071.4</v>
      </c>
      <c r="C20" s="4">
        <v>470.2</v>
      </c>
      <c r="D20" s="9">
        <v>442.8</v>
      </c>
      <c r="E20" s="4">
        <f t="shared" si="1"/>
        <v>4744.1592</v>
      </c>
      <c r="F20" s="4">
        <f t="shared" si="2"/>
        <v>2082.0456</v>
      </c>
      <c r="G20" s="4">
        <v>4744.2</v>
      </c>
      <c r="H20" s="4">
        <v>3669.1</v>
      </c>
      <c r="I20" s="17">
        <f t="shared" si="7"/>
        <v>-0.040799999999762804</v>
      </c>
      <c r="J20" s="18">
        <f t="shared" si="7"/>
        <v>-1587.0544</v>
      </c>
      <c r="K20" s="20">
        <v>613</v>
      </c>
      <c r="L20" s="20">
        <f t="shared" si="3"/>
        <v>612.9592000000002</v>
      </c>
      <c r="M20" s="18">
        <f t="shared" si="4"/>
        <v>-974.0544</v>
      </c>
      <c r="N20" s="4">
        <v>8349.9</v>
      </c>
      <c r="O20" s="20">
        <f t="shared" si="5"/>
        <v>-3605.7</v>
      </c>
      <c r="P20" s="4">
        <v>1</v>
      </c>
      <c r="Q20" s="4">
        <v>5</v>
      </c>
      <c r="R20" s="4">
        <v>1</v>
      </c>
      <c r="S20" s="4">
        <v>5</v>
      </c>
      <c r="T20" s="4">
        <f t="shared" si="6"/>
        <v>0</v>
      </c>
      <c r="U20" s="4">
        <f t="shared" si="6"/>
        <v>0</v>
      </c>
      <c r="V20" s="28"/>
      <c r="W20" s="28" t="s">
        <v>52</v>
      </c>
    </row>
    <row r="21" spans="1:23" ht="26.25" customHeight="1">
      <c r="A21" s="16" t="s">
        <v>16</v>
      </c>
      <c r="B21" s="4">
        <v>1890.9</v>
      </c>
      <c r="C21" s="4">
        <v>886</v>
      </c>
      <c r="D21" s="9">
        <v>254.5</v>
      </c>
      <c r="E21" s="4">
        <f t="shared" si="1"/>
        <v>4812.3405</v>
      </c>
      <c r="F21" s="4">
        <f t="shared" si="2"/>
        <v>2254.87</v>
      </c>
      <c r="G21" s="4">
        <v>4812.3</v>
      </c>
      <c r="H21" s="4">
        <v>2366.6</v>
      </c>
      <c r="I21" s="17">
        <f t="shared" si="7"/>
        <v>0.040500000000065484</v>
      </c>
      <c r="J21" s="18">
        <f t="shared" si="7"/>
        <v>-111.73000000000002</v>
      </c>
      <c r="K21" s="23"/>
      <c r="L21" s="20">
        <f t="shared" si="3"/>
        <v>0.040500000000065484</v>
      </c>
      <c r="M21" s="18">
        <f t="shared" si="4"/>
        <v>-111.73000000000002</v>
      </c>
      <c r="N21" s="4">
        <v>5052</v>
      </c>
      <c r="O21" s="20">
        <f t="shared" si="5"/>
        <v>-239.69999999999982</v>
      </c>
      <c r="P21" s="4">
        <v>1</v>
      </c>
      <c r="Q21" s="4">
        <v>4</v>
      </c>
      <c r="R21" s="4">
        <v>1</v>
      </c>
      <c r="S21" s="4">
        <v>3</v>
      </c>
      <c r="T21" s="4">
        <f t="shared" si="6"/>
        <v>0</v>
      </c>
      <c r="U21" s="4">
        <f t="shared" si="6"/>
        <v>-1</v>
      </c>
      <c r="V21" s="28"/>
      <c r="W21" s="28" t="s">
        <v>51</v>
      </c>
    </row>
    <row r="22" spans="1:23" ht="26.25" customHeight="1">
      <c r="A22" s="16" t="s">
        <v>17</v>
      </c>
      <c r="B22" s="4">
        <v>4692.7</v>
      </c>
      <c r="C22" s="4">
        <v>3282.4</v>
      </c>
      <c r="D22" s="9">
        <v>143.8</v>
      </c>
      <c r="E22" s="4">
        <f t="shared" si="1"/>
        <v>6748.1026</v>
      </c>
      <c r="F22" s="4">
        <f t="shared" si="2"/>
        <v>4720.091200000001</v>
      </c>
      <c r="G22" s="4">
        <v>6316.2</v>
      </c>
      <c r="H22" s="4">
        <v>4081.8</v>
      </c>
      <c r="I22" s="17">
        <f t="shared" si="7"/>
        <v>431.90260000000035</v>
      </c>
      <c r="J22" s="17">
        <f t="shared" si="7"/>
        <v>638.2912000000006</v>
      </c>
      <c r="K22" s="20">
        <v>540.6</v>
      </c>
      <c r="L22" s="4">
        <f t="shared" si="3"/>
        <v>972.5026000000007</v>
      </c>
      <c r="M22" s="20">
        <f t="shared" si="4"/>
        <v>1178.891200000001</v>
      </c>
      <c r="N22" s="4">
        <v>9593.7</v>
      </c>
      <c r="O22" s="20">
        <f t="shared" si="5"/>
        <v>-3277.500000000001</v>
      </c>
      <c r="P22" s="4">
        <v>2</v>
      </c>
      <c r="Q22" s="4">
        <v>5</v>
      </c>
      <c r="R22" s="4">
        <v>2</v>
      </c>
      <c r="S22" s="4">
        <v>2</v>
      </c>
      <c r="T22" s="4">
        <f t="shared" si="6"/>
        <v>0</v>
      </c>
      <c r="U22" s="4">
        <f t="shared" si="6"/>
        <v>-3</v>
      </c>
      <c r="V22" s="28"/>
      <c r="W22" s="28"/>
    </row>
    <row r="23" spans="1:23" ht="26.25" customHeight="1">
      <c r="A23" s="16" t="s">
        <v>18</v>
      </c>
      <c r="B23" s="4">
        <v>5805.3</v>
      </c>
      <c r="C23" s="4">
        <v>3008.5</v>
      </c>
      <c r="D23" s="9">
        <v>133</v>
      </c>
      <c r="E23" s="4">
        <f t="shared" si="1"/>
        <v>7721.049000000001</v>
      </c>
      <c r="F23" s="4">
        <f t="shared" si="2"/>
        <v>4001.3050000000003</v>
      </c>
      <c r="G23" s="4">
        <v>7718.3</v>
      </c>
      <c r="H23" s="4">
        <v>4322.6</v>
      </c>
      <c r="I23" s="17">
        <f t="shared" si="7"/>
        <v>2.7490000000007058</v>
      </c>
      <c r="J23" s="18">
        <f t="shared" si="7"/>
        <v>-321.2950000000001</v>
      </c>
      <c r="K23" s="22"/>
      <c r="L23" s="20">
        <f t="shared" si="3"/>
        <v>2.7490000000007058</v>
      </c>
      <c r="M23" s="18">
        <f t="shared" si="4"/>
        <v>-321.2950000000001</v>
      </c>
      <c r="N23" s="4">
        <v>11456.1</v>
      </c>
      <c r="O23" s="20">
        <f t="shared" si="5"/>
        <v>-3737.8</v>
      </c>
      <c r="P23" s="4">
        <v>2</v>
      </c>
      <c r="Q23" s="4">
        <v>5</v>
      </c>
      <c r="R23" s="4">
        <v>2</v>
      </c>
      <c r="S23" s="4">
        <v>6</v>
      </c>
      <c r="T23" s="4">
        <f t="shared" si="6"/>
        <v>0</v>
      </c>
      <c r="U23" s="4">
        <f t="shared" si="6"/>
        <v>1</v>
      </c>
      <c r="V23" s="28" t="s">
        <v>40</v>
      </c>
      <c r="W23" s="28"/>
    </row>
    <row r="24" spans="1:23" ht="26.25" customHeight="1">
      <c r="A24" s="16" t="s">
        <v>49</v>
      </c>
      <c r="B24" s="4">
        <v>4327.5</v>
      </c>
      <c r="C24" s="4">
        <v>2727</v>
      </c>
      <c r="D24" s="9">
        <v>128.3</v>
      </c>
      <c r="E24" s="4">
        <f t="shared" si="1"/>
        <v>5552.182500000001</v>
      </c>
      <c r="F24" s="4">
        <f t="shared" si="2"/>
        <v>3498.7410000000004</v>
      </c>
      <c r="G24" s="4">
        <v>4305.6</v>
      </c>
      <c r="H24" s="4">
        <v>2212.2</v>
      </c>
      <c r="I24" s="17">
        <f t="shared" si="7"/>
        <v>1246.5825000000004</v>
      </c>
      <c r="J24" s="17">
        <f t="shared" si="7"/>
        <v>1286.5410000000006</v>
      </c>
      <c r="K24" s="20">
        <v>0</v>
      </c>
      <c r="L24" s="20">
        <f t="shared" si="3"/>
        <v>1246.5825000000004</v>
      </c>
      <c r="M24" s="20">
        <f t="shared" si="4"/>
        <v>1286.5410000000006</v>
      </c>
      <c r="N24" s="4">
        <v>7040</v>
      </c>
      <c r="O24" s="20">
        <f t="shared" si="5"/>
        <v>-2734.3999999999996</v>
      </c>
      <c r="P24" s="4">
        <v>1</v>
      </c>
      <c r="Q24" s="4">
        <v>3</v>
      </c>
      <c r="R24" s="4">
        <v>1</v>
      </c>
      <c r="S24" s="4">
        <v>2</v>
      </c>
      <c r="T24" s="4">
        <f t="shared" si="6"/>
        <v>0</v>
      </c>
      <c r="U24" s="4">
        <f t="shared" si="6"/>
        <v>-1</v>
      </c>
      <c r="V24" s="28"/>
      <c r="W24" s="28" t="s">
        <v>53</v>
      </c>
    </row>
    <row r="25" spans="1:23" ht="26.25" customHeight="1">
      <c r="A25" s="16" t="s">
        <v>19</v>
      </c>
      <c r="B25" s="4">
        <v>2468.4</v>
      </c>
      <c r="C25" s="4">
        <v>1087</v>
      </c>
      <c r="D25" s="9">
        <v>257.3</v>
      </c>
      <c r="E25" s="4">
        <f t="shared" si="1"/>
        <v>6351.1932</v>
      </c>
      <c r="F25" s="4">
        <f t="shared" si="2"/>
        <v>2796.851</v>
      </c>
      <c r="G25" s="4">
        <v>4335.5</v>
      </c>
      <c r="H25" s="4">
        <v>2066.6</v>
      </c>
      <c r="I25" s="17">
        <f t="shared" si="7"/>
        <v>2015.6931999999997</v>
      </c>
      <c r="J25" s="17">
        <f t="shared" si="7"/>
        <v>730.2510000000002</v>
      </c>
      <c r="K25" s="20"/>
      <c r="L25" s="20">
        <f t="shared" si="3"/>
        <v>2015.6931999999997</v>
      </c>
      <c r="M25" s="20">
        <f t="shared" si="4"/>
        <v>730.2510000000002</v>
      </c>
      <c r="N25" s="4">
        <v>6238.7</v>
      </c>
      <c r="O25" s="20">
        <f t="shared" si="5"/>
        <v>-1903.1999999999998</v>
      </c>
      <c r="P25" s="4">
        <v>1</v>
      </c>
      <c r="Q25" s="4">
        <v>2</v>
      </c>
      <c r="R25" s="4">
        <v>1</v>
      </c>
      <c r="S25" s="4">
        <v>2</v>
      </c>
      <c r="T25" s="4">
        <f t="shared" si="6"/>
        <v>0</v>
      </c>
      <c r="U25" s="4">
        <f t="shared" si="6"/>
        <v>0</v>
      </c>
      <c r="V25" s="28"/>
      <c r="W25" s="28"/>
    </row>
    <row r="26" spans="1:23" ht="26.25" customHeight="1">
      <c r="A26" s="30" t="s">
        <v>20</v>
      </c>
      <c r="B26" s="4">
        <v>1935.9</v>
      </c>
      <c r="C26" s="4">
        <v>826</v>
      </c>
      <c r="D26" s="9">
        <v>335</v>
      </c>
      <c r="E26" s="4">
        <f t="shared" si="1"/>
        <v>6485.265</v>
      </c>
      <c r="F26" s="4">
        <f t="shared" si="2"/>
        <v>2767.1</v>
      </c>
      <c r="G26" s="4">
        <v>5304.6</v>
      </c>
      <c r="H26" s="4">
        <v>2437.4</v>
      </c>
      <c r="I26" s="17">
        <f t="shared" si="7"/>
        <v>1180.665</v>
      </c>
      <c r="J26" s="17">
        <f t="shared" si="7"/>
        <v>329.6999999999998</v>
      </c>
      <c r="K26" s="20">
        <v>598.1</v>
      </c>
      <c r="L26" s="20">
        <f t="shared" si="3"/>
        <v>1778.7650000000003</v>
      </c>
      <c r="M26" s="20">
        <f t="shared" si="4"/>
        <v>927.7999999999997</v>
      </c>
      <c r="N26" s="4">
        <v>8882.1</v>
      </c>
      <c r="O26" s="20">
        <f t="shared" si="5"/>
        <v>-3577.5</v>
      </c>
      <c r="P26" s="4">
        <v>1</v>
      </c>
      <c r="Q26" s="4">
        <v>5</v>
      </c>
      <c r="R26" s="4">
        <v>1</v>
      </c>
      <c r="S26" s="4">
        <v>2</v>
      </c>
      <c r="T26" s="4">
        <f t="shared" si="6"/>
        <v>0</v>
      </c>
      <c r="U26" s="4">
        <f t="shared" si="6"/>
        <v>-3</v>
      </c>
      <c r="V26" s="28"/>
      <c r="W26" s="28"/>
    </row>
    <row r="27" spans="1:23" ht="26.25" customHeight="1">
      <c r="A27" s="16" t="s">
        <v>21</v>
      </c>
      <c r="B27" s="4">
        <v>17311.7</v>
      </c>
      <c r="C27" s="4">
        <v>8973.6</v>
      </c>
      <c r="D27" s="9">
        <v>27.7</v>
      </c>
      <c r="E27" s="4">
        <f t="shared" si="1"/>
        <v>4795.340899999999</v>
      </c>
      <c r="F27" s="4">
        <f t="shared" si="2"/>
        <v>2485.6872</v>
      </c>
      <c r="G27" s="4">
        <v>5068.3</v>
      </c>
      <c r="H27" s="4">
        <v>2745.3</v>
      </c>
      <c r="I27" s="18">
        <f t="shared" si="7"/>
        <v>-272.95910000000094</v>
      </c>
      <c r="J27" s="17">
        <f t="shared" si="7"/>
        <v>-259.61280000000033</v>
      </c>
      <c r="K27" s="20">
        <v>597.8</v>
      </c>
      <c r="L27" s="20">
        <f t="shared" si="3"/>
        <v>324.84089999999924</v>
      </c>
      <c r="M27" s="20">
        <f t="shared" si="4"/>
        <v>338.1871999999994</v>
      </c>
      <c r="N27" s="4">
        <v>6490.8</v>
      </c>
      <c r="O27" s="20">
        <f t="shared" si="5"/>
        <v>-1422.5</v>
      </c>
      <c r="P27" s="4">
        <v>1</v>
      </c>
      <c r="Q27" s="4">
        <v>3</v>
      </c>
      <c r="R27" s="4">
        <v>1</v>
      </c>
      <c r="S27" s="4">
        <v>2</v>
      </c>
      <c r="T27" s="4">
        <f t="shared" si="6"/>
        <v>0</v>
      </c>
      <c r="U27" s="4">
        <f t="shared" si="6"/>
        <v>-1</v>
      </c>
      <c r="V27" s="28" t="s">
        <v>40</v>
      </c>
      <c r="W27" s="28"/>
    </row>
    <row r="28" spans="1:23" ht="26.25" customHeight="1">
      <c r="A28" s="16" t="s">
        <v>22</v>
      </c>
      <c r="B28" s="4">
        <v>1487.1</v>
      </c>
      <c r="C28" s="4">
        <v>906.7</v>
      </c>
      <c r="D28" s="9">
        <v>253.3</v>
      </c>
      <c r="E28" s="4">
        <f t="shared" si="1"/>
        <v>3766.8242999999998</v>
      </c>
      <c r="F28" s="4">
        <f t="shared" si="2"/>
        <v>2296.6711</v>
      </c>
      <c r="G28" s="4">
        <v>3766.8</v>
      </c>
      <c r="H28" s="4">
        <v>1417.5</v>
      </c>
      <c r="I28" s="17">
        <f t="shared" si="7"/>
        <v>0.024299999999584543</v>
      </c>
      <c r="J28" s="17">
        <f t="shared" si="7"/>
        <v>879.1711</v>
      </c>
      <c r="K28" s="20"/>
      <c r="L28" s="20">
        <f t="shared" si="3"/>
        <v>0.024299999999584543</v>
      </c>
      <c r="M28" s="20">
        <f t="shared" si="4"/>
        <v>879.1711</v>
      </c>
      <c r="N28" s="4">
        <v>6439.3</v>
      </c>
      <c r="O28" s="20">
        <f t="shared" si="5"/>
        <v>-2672.5</v>
      </c>
      <c r="P28" s="4">
        <v>1</v>
      </c>
      <c r="Q28" s="4">
        <v>6</v>
      </c>
      <c r="R28" s="4">
        <v>1</v>
      </c>
      <c r="S28" s="4">
        <v>1</v>
      </c>
      <c r="T28" s="4">
        <f t="shared" si="6"/>
        <v>0</v>
      </c>
      <c r="U28" s="4">
        <f t="shared" si="6"/>
        <v>-5</v>
      </c>
      <c r="V28" s="28"/>
      <c r="W28" s="28"/>
    </row>
    <row r="29" spans="1:23" ht="26.25" customHeight="1">
      <c r="A29" s="16" t="s">
        <v>23</v>
      </c>
      <c r="B29" s="4">
        <v>1088.5</v>
      </c>
      <c r="C29" s="4">
        <v>634.9</v>
      </c>
      <c r="D29" s="9">
        <v>360.9</v>
      </c>
      <c r="E29" s="4">
        <f t="shared" si="1"/>
        <v>3928.3965</v>
      </c>
      <c r="F29" s="4">
        <f t="shared" si="2"/>
        <v>2291.3541</v>
      </c>
      <c r="G29" s="4">
        <v>3928.4</v>
      </c>
      <c r="H29" s="4">
        <v>2162.6</v>
      </c>
      <c r="I29" s="17">
        <f t="shared" si="7"/>
        <v>-0.0035000000002582965</v>
      </c>
      <c r="J29" s="17">
        <f t="shared" si="7"/>
        <v>128.7541000000001</v>
      </c>
      <c r="K29" s="20"/>
      <c r="L29" s="20">
        <f t="shared" si="3"/>
        <v>-0.0035000000002582965</v>
      </c>
      <c r="M29" s="20">
        <f t="shared" si="4"/>
        <v>128.7541000000001</v>
      </c>
      <c r="N29" s="4">
        <v>5610.7</v>
      </c>
      <c r="O29" s="20">
        <f t="shared" si="5"/>
        <v>-1682.2999999999997</v>
      </c>
      <c r="P29" s="4">
        <v>1</v>
      </c>
      <c r="Q29" s="4">
        <v>3</v>
      </c>
      <c r="R29" s="4">
        <v>1</v>
      </c>
      <c r="S29" s="4">
        <v>3</v>
      </c>
      <c r="T29" s="4">
        <f t="shared" si="6"/>
        <v>0</v>
      </c>
      <c r="U29" s="4">
        <f t="shared" si="6"/>
        <v>0</v>
      </c>
      <c r="V29" s="28"/>
      <c r="W29" s="28"/>
    </row>
    <row r="30" spans="1:23" ht="26.25" customHeight="1">
      <c r="A30" s="16" t="s">
        <v>24</v>
      </c>
      <c r="B30" s="4">
        <v>2106</v>
      </c>
      <c r="C30" s="4">
        <v>894.7</v>
      </c>
      <c r="D30" s="9">
        <v>212</v>
      </c>
      <c r="E30" s="4">
        <f t="shared" si="1"/>
        <v>4464.72</v>
      </c>
      <c r="F30" s="4">
        <f t="shared" si="2"/>
        <v>1896.7640000000001</v>
      </c>
      <c r="G30" s="4">
        <v>4535.1</v>
      </c>
      <c r="H30" s="4">
        <v>2814.1</v>
      </c>
      <c r="I30" s="17">
        <f t="shared" si="7"/>
        <v>-70.38000000000011</v>
      </c>
      <c r="J30" s="18">
        <f t="shared" si="7"/>
        <v>-917.3359999999998</v>
      </c>
      <c r="K30" s="20">
        <v>70.4</v>
      </c>
      <c r="L30" s="20">
        <f t="shared" si="3"/>
        <v>0.019999999999527063</v>
      </c>
      <c r="M30" s="18">
        <f t="shared" si="4"/>
        <v>-846.9359999999997</v>
      </c>
      <c r="N30" s="4">
        <v>6357</v>
      </c>
      <c r="O30" s="20">
        <f t="shared" si="5"/>
        <v>-1821.8999999999996</v>
      </c>
      <c r="P30" s="4">
        <v>1</v>
      </c>
      <c r="Q30" s="4">
        <v>4</v>
      </c>
      <c r="R30" s="4">
        <v>1</v>
      </c>
      <c r="S30" s="4">
        <v>2</v>
      </c>
      <c r="T30" s="4">
        <f t="shared" si="6"/>
        <v>0</v>
      </c>
      <c r="U30" s="4">
        <f t="shared" si="6"/>
        <v>-2</v>
      </c>
      <c r="V30" s="28"/>
      <c r="W30" s="32" t="s">
        <v>59</v>
      </c>
    </row>
    <row r="31" spans="1:23" ht="25.5" customHeight="1">
      <c r="A31" s="2" t="s">
        <v>25</v>
      </c>
      <c r="B31" s="9">
        <f>SUM(B12:B30)</f>
        <v>145283.09999999998</v>
      </c>
      <c r="C31" s="9">
        <f>SUM(C12:C30)</f>
        <v>82061.5</v>
      </c>
      <c r="D31" s="9"/>
      <c r="E31" s="9">
        <f aca="true" t="shared" si="8" ref="E31:M31">SUM(E12:E30)</f>
        <v>112109.54859999998</v>
      </c>
      <c r="F31" s="9">
        <f t="shared" si="8"/>
        <v>62993.73280000001</v>
      </c>
      <c r="G31" s="9">
        <f>SUM(G12:G30)</f>
        <v>103888.67000000001</v>
      </c>
      <c r="H31" s="9">
        <f>SUM(H12:H30)</f>
        <v>57018.69999999999</v>
      </c>
      <c r="I31" s="9">
        <f t="shared" si="8"/>
        <v>8220.878599999996</v>
      </c>
      <c r="J31" s="9">
        <f t="shared" si="8"/>
        <v>5975.0328000000045</v>
      </c>
      <c r="K31" s="9">
        <f t="shared" si="8"/>
        <v>3536.7000000000003</v>
      </c>
      <c r="L31" s="9">
        <f t="shared" si="8"/>
        <v>11757.578599999997</v>
      </c>
      <c r="M31" s="9">
        <f t="shared" si="8"/>
        <v>9511.732800000002</v>
      </c>
      <c r="N31" s="9">
        <f>SUM(N12:N30)</f>
        <v>151146.8</v>
      </c>
      <c r="O31" s="9">
        <f>SUM(O12:O30)</f>
        <v>-47258.130000000005</v>
      </c>
      <c r="P31" s="9">
        <f aca="true" t="shared" si="9" ref="P31:U31">SUM(P12:P30)</f>
        <v>23</v>
      </c>
      <c r="Q31" s="9">
        <f t="shared" si="9"/>
        <v>85</v>
      </c>
      <c r="R31" s="9">
        <f t="shared" si="9"/>
        <v>23</v>
      </c>
      <c r="S31" s="9">
        <f t="shared" si="9"/>
        <v>55</v>
      </c>
      <c r="T31" s="9">
        <f t="shared" si="9"/>
        <v>0</v>
      </c>
      <c r="U31" s="9">
        <f t="shared" si="9"/>
        <v>-30</v>
      </c>
      <c r="V31" s="28"/>
      <c r="W31" s="28"/>
    </row>
    <row r="32" spans="1:23" ht="29.25" customHeight="1">
      <c r="A32" s="14" t="s">
        <v>28</v>
      </c>
      <c r="B32" s="15">
        <f>B11+B31</f>
        <v>1682374.1</v>
      </c>
      <c r="C32" s="15">
        <f>C11+C31</f>
        <v>752785.3999999999</v>
      </c>
      <c r="D32" s="15"/>
      <c r="E32" s="15">
        <f aca="true" t="shared" si="10" ref="E32:M32">E11+E31</f>
        <v>265818.64859999996</v>
      </c>
      <c r="F32" s="15">
        <f t="shared" si="10"/>
        <v>130066.12280000001</v>
      </c>
      <c r="G32" s="15">
        <f t="shared" si="10"/>
        <v>287029.97</v>
      </c>
      <c r="H32" s="15">
        <f t="shared" si="10"/>
        <v>155500.4</v>
      </c>
      <c r="I32" s="15">
        <f t="shared" si="10"/>
        <v>-21211.3214</v>
      </c>
      <c r="J32" s="15">
        <f t="shared" si="10"/>
        <v>-25434.277199999993</v>
      </c>
      <c r="K32" s="15">
        <f t="shared" si="10"/>
        <v>19189.8</v>
      </c>
      <c r="L32" s="15">
        <f t="shared" si="10"/>
        <v>-2021.5213999999942</v>
      </c>
      <c r="M32" s="15">
        <f t="shared" si="10"/>
        <v>-6244.4771999999975</v>
      </c>
      <c r="N32" s="15">
        <f>N11+N31</f>
        <v>463234.1</v>
      </c>
      <c r="O32" s="15">
        <f>O11+O31</f>
        <v>-176204.13</v>
      </c>
      <c r="P32" s="15">
        <f aca="true" t="shared" si="11" ref="P32:U32">P11+P31</f>
        <v>26</v>
      </c>
      <c r="Q32" s="15">
        <f t="shared" si="11"/>
        <v>256</v>
      </c>
      <c r="R32" s="15">
        <f t="shared" si="11"/>
        <v>26</v>
      </c>
      <c r="S32" s="15">
        <f t="shared" si="11"/>
        <v>172</v>
      </c>
      <c r="T32" s="15">
        <f t="shared" si="11"/>
        <v>0</v>
      </c>
      <c r="U32" s="15">
        <f t="shared" si="11"/>
        <v>-84</v>
      </c>
      <c r="V32" s="28"/>
      <c r="W32" s="28"/>
    </row>
  </sheetData>
  <sheetProtection/>
  <mergeCells count="24">
    <mergeCell ref="K6:K7"/>
    <mergeCell ref="G6:G7"/>
    <mergeCell ref="H6:H7"/>
    <mergeCell ref="N6:N7"/>
    <mergeCell ref="B1:S1"/>
    <mergeCell ref="B2:S2"/>
    <mergeCell ref="B3:S3"/>
    <mergeCell ref="P6:Q6"/>
    <mergeCell ref="R6:S6"/>
    <mergeCell ref="A5:A7"/>
    <mergeCell ref="B5:C5"/>
    <mergeCell ref="D5:J5"/>
    <mergeCell ref="P5:S5"/>
    <mergeCell ref="I6:J6"/>
    <mergeCell ref="T5:U6"/>
    <mergeCell ref="V5:V7"/>
    <mergeCell ref="W5:W7"/>
    <mergeCell ref="B6:B7"/>
    <mergeCell ref="C6:C7"/>
    <mergeCell ref="D6:D7"/>
    <mergeCell ref="E6:E7"/>
    <mergeCell ref="F6:F7"/>
    <mergeCell ref="L5:M6"/>
    <mergeCell ref="O6:O7"/>
  </mergeCells>
  <printOptions/>
  <pageMargins left="0" right="0" top="0.1968503937007874" bottom="0.1968503937007874" header="0.31496062992125984" footer="0.5118110236220472"/>
  <pageSetup fitToHeight="1" fitToWidth="1" horizontalDpi="600" verticalDpi="600" orientation="landscape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Пецентий Екатерина Викторовна</cp:lastModifiedBy>
  <cp:lastPrinted>2016-07-25T09:28:11Z</cp:lastPrinted>
  <dcterms:created xsi:type="dcterms:W3CDTF">1996-10-08T23:32:33Z</dcterms:created>
  <dcterms:modified xsi:type="dcterms:W3CDTF">2016-08-01T06:22:30Z</dcterms:modified>
  <cp:category/>
  <cp:version/>
  <cp:contentType/>
  <cp:contentStatus/>
</cp:coreProperties>
</file>