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770" windowHeight="11160" tabRatio="598"/>
  </bookViews>
  <sheets>
    <sheet name="на 01.07.2018 " sheetId="8" r:id="rId1"/>
  </sheets>
  <definedNames>
    <definedName name="_xlnm.Print_Area" localSheetId="0">'на 01.07.2018 '!$A$1:$T$28</definedName>
  </definedNames>
  <calcPr calcId="152511"/>
</workbook>
</file>

<file path=xl/calcChain.xml><?xml version="1.0" encoding="utf-8"?>
<calcChain xmlns="http://schemas.openxmlformats.org/spreadsheetml/2006/main">
  <c r="I27" i="8" l="1"/>
  <c r="S28" i="8" l="1"/>
  <c r="R28" i="8"/>
  <c r="N28" i="8"/>
  <c r="M28" i="8"/>
  <c r="L28" i="8"/>
  <c r="K28" i="8"/>
  <c r="J28" i="8"/>
  <c r="C28" i="8"/>
  <c r="B28" i="8"/>
  <c r="H27" i="8"/>
  <c r="P27" i="8" s="1"/>
  <c r="G27" i="8"/>
  <c r="F27" i="8"/>
  <c r="O27" i="8" s="1"/>
  <c r="E27" i="8"/>
  <c r="I26" i="8"/>
  <c r="G26" i="8"/>
  <c r="H26" i="8" s="1"/>
  <c r="P26" i="8" s="1"/>
  <c r="E26" i="8"/>
  <c r="F26" i="8" s="1"/>
  <c r="I25" i="8"/>
  <c r="G25" i="8"/>
  <c r="H25" i="8" s="1"/>
  <c r="P25" i="8" s="1"/>
  <c r="F25" i="8"/>
  <c r="O25" i="8" s="1"/>
  <c r="E25" i="8"/>
  <c r="I24" i="8"/>
  <c r="G24" i="8"/>
  <c r="H24" i="8" s="1"/>
  <c r="P24" i="8" s="1"/>
  <c r="E24" i="8"/>
  <c r="F24" i="8" s="1"/>
  <c r="I23" i="8"/>
  <c r="G23" i="8"/>
  <c r="H23" i="8" s="1"/>
  <c r="P23" i="8" s="1"/>
  <c r="F23" i="8"/>
  <c r="O23" i="8" s="1"/>
  <c r="E23" i="8"/>
  <c r="I22" i="8"/>
  <c r="G22" i="8"/>
  <c r="H22" i="8" s="1"/>
  <c r="P22" i="8" s="1"/>
  <c r="E22" i="8"/>
  <c r="F22" i="8" s="1"/>
  <c r="I21" i="8"/>
  <c r="H21" i="8"/>
  <c r="P21" i="8" s="1"/>
  <c r="G21" i="8"/>
  <c r="F21" i="8"/>
  <c r="O21" i="8" s="1"/>
  <c r="E21" i="8"/>
  <c r="I20" i="8"/>
  <c r="G20" i="8"/>
  <c r="H20" i="8" s="1"/>
  <c r="P20" i="8" s="1"/>
  <c r="E20" i="8"/>
  <c r="F20" i="8" s="1"/>
  <c r="I19" i="8"/>
  <c r="H19" i="8"/>
  <c r="P19" i="8" s="1"/>
  <c r="G19" i="8"/>
  <c r="F19" i="8"/>
  <c r="O19" i="8" s="1"/>
  <c r="E19" i="8"/>
  <c r="I18" i="8"/>
  <c r="G18" i="8"/>
  <c r="H18" i="8" s="1"/>
  <c r="P18" i="8" s="1"/>
  <c r="E18" i="8"/>
  <c r="F18" i="8" s="1"/>
  <c r="I17" i="8"/>
  <c r="G17" i="8"/>
  <c r="H17" i="8" s="1"/>
  <c r="P17" i="8" s="1"/>
  <c r="F17" i="8"/>
  <c r="O17" i="8" s="1"/>
  <c r="E17" i="8"/>
  <c r="I16" i="8"/>
  <c r="G16" i="8"/>
  <c r="H16" i="8" s="1"/>
  <c r="P16" i="8" s="1"/>
  <c r="E16" i="8"/>
  <c r="F16" i="8" s="1"/>
  <c r="I15" i="8"/>
  <c r="H15" i="8"/>
  <c r="P15" i="8" s="1"/>
  <c r="G15" i="8"/>
  <c r="F15" i="8"/>
  <c r="O15" i="8" s="1"/>
  <c r="E15" i="8"/>
  <c r="I14" i="8"/>
  <c r="G14" i="8"/>
  <c r="H14" i="8" s="1"/>
  <c r="P14" i="8" s="1"/>
  <c r="E14" i="8"/>
  <c r="F14" i="8" s="1"/>
  <c r="I13" i="8"/>
  <c r="G13" i="8"/>
  <c r="H13" i="8" s="1"/>
  <c r="P13" i="8" s="1"/>
  <c r="F13" i="8"/>
  <c r="O13" i="8" s="1"/>
  <c r="E13" i="8"/>
  <c r="I12" i="8"/>
  <c r="G12" i="8"/>
  <c r="H12" i="8" s="1"/>
  <c r="P12" i="8" s="1"/>
  <c r="E12" i="8"/>
  <c r="F12" i="8" s="1"/>
  <c r="I11" i="8"/>
  <c r="H11" i="8"/>
  <c r="P11" i="8" s="1"/>
  <c r="G11" i="8"/>
  <c r="F11" i="8"/>
  <c r="O11" i="8" s="1"/>
  <c r="E11" i="8"/>
  <c r="I10" i="8"/>
  <c r="G10" i="8"/>
  <c r="H10" i="8" s="1"/>
  <c r="E10" i="8"/>
  <c r="F10" i="8" s="1"/>
  <c r="F28" i="8" l="1"/>
  <c r="H28" i="8"/>
  <c r="P10" i="8"/>
  <c r="P28" i="8" s="1"/>
  <c r="O10" i="8"/>
  <c r="O12" i="8"/>
  <c r="O14" i="8"/>
  <c r="O16" i="8"/>
  <c r="O18" i="8"/>
  <c r="O20" i="8"/>
  <c r="O22" i="8"/>
  <c r="O24" i="8"/>
  <c r="O26" i="8"/>
  <c r="E28" i="8"/>
  <c r="G28" i="8"/>
  <c r="I28" i="8"/>
  <c r="O28" i="8" l="1"/>
</calcChain>
</file>

<file path=xl/sharedStrings.xml><?xml version="1.0" encoding="utf-8"?>
<sst xmlns="http://schemas.openxmlformats.org/spreadsheetml/2006/main" count="51" uniqueCount="50">
  <si>
    <t>Налоговые, неналоговые доходы бюджета муниципального образования</t>
  </si>
  <si>
    <t>Расходы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органов местного самоуправления</t>
  </si>
  <si>
    <t>Причины отклонения, в случае превышения установленного норматива</t>
  </si>
  <si>
    <t>Штатная численность</t>
  </si>
  <si>
    <t>Плановые назначения с учетом изменений, тыс. руб.</t>
  </si>
  <si>
    <t>Установленный  норматив в % от налоговых, неналоговых доходов бюджетов муниципального образования</t>
  </si>
  <si>
    <t xml:space="preserve">Утверждено расходов на оплату труда в местном бюджете на 2017 год,  с учетом изменений на отчетную дату,  тыс. руб. </t>
  </si>
  <si>
    <t xml:space="preserve">Кассовое исполнение на отчетную дату,            тыс. руб. </t>
  </si>
  <si>
    <t>выборных должностных лиц</t>
  </si>
  <si>
    <t>муниципальных служащих</t>
  </si>
  <si>
    <t>в том числе ФОТ</t>
  </si>
  <si>
    <t xml:space="preserve">выборных должностных лиц </t>
  </si>
  <si>
    <t>в том числе лиц, замещающим выборные должности местного самоуправления, при прекращении ими полномочий</t>
  </si>
  <si>
    <t xml:space="preserve"> муниципальных служащих</t>
  </si>
  <si>
    <t>в том числе муниципальных служащих , увольняемых по сокращению штатной численности или по истечении срока трудового договора</t>
  </si>
  <si>
    <t>Городское поселение «Рабочий поселок Искателей»</t>
  </si>
  <si>
    <t>Поселок Амдерма</t>
  </si>
  <si>
    <t>Великовисочный сельсовет</t>
  </si>
  <si>
    <t>Канинский сельсовет</t>
  </si>
  <si>
    <t>Коткинский сельсовет</t>
  </si>
  <si>
    <t>Карский сельсовет</t>
  </si>
  <si>
    <t>Колгуевский сельсовет</t>
  </si>
  <si>
    <t>Малоземельский сельсовет</t>
  </si>
  <si>
    <t>Омский сельсовет</t>
  </si>
  <si>
    <t>Пёшский сельсовет</t>
  </si>
  <si>
    <t>Приморско-Куйский сельсовет</t>
  </si>
  <si>
    <t>Тельвисочный сельсовет</t>
  </si>
  <si>
    <t>Тиманский сельсовет</t>
  </si>
  <si>
    <t>Хорей-Верский сельсовет</t>
  </si>
  <si>
    <t>Хоседа-Хардский сельсовет</t>
  </si>
  <si>
    <t>Шоинский сельсовет</t>
  </si>
  <si>
    <t>Юшарский сельсовет</t>
  </si>
  <si>
    <t>ВСЕГО ПОСЕЛЕНИЯ</t>
  </si>
  <si>
    <t>Пустозерский сельсовет</t>
  </si>
  <si>
    <t>Норматив от плановых назначений,              тыс. руб.                                 (гр. 2 х гр. 4)</t>
  </si>
  <si>
    <t xml:space="preserve"> по кассовому исполнению                (гр. 14 - гр. 8)   &lt;*&gt;</t>
  </si>
  <si>
    <t xml:space="preserve">Отклонение,   тыс. руб.   </t>
  </si>
  <si>
    <t>Фактически получено на отчетную дату,     тыс. руб.</t>
  </si>
  <si>
    <t>Отчет</t>
  </si>
  <si>
    <t>Норматив от фактически полученных налоговых, неналоговых доходов &lt;*&gt;,                                      тыс. руб.                                 (гр. 3 х гр. 4)</t>
  </si>
  <si>
    <t>Наименование муниципального образования Ненецкого автономного округа</t>
  </si>
  <si>
    <t>Всего                                  (гр. 10 + гр. 12)</t>
  </si>
  <si>
    <t>по плановым показателям                                        (гр. 9 - гр. 6)</t>
  </si>
  <si>
    <t>Х</t>
  </si>
  <si>
    <t xml:space="preserve">Предельный норматив от фактически полученных налоговых, неналоговых доходов  с учетом расходов на оплату труда &lt;*&gt;,              тыс. руб.                                  (гр. 7 + гр. 11) </t>
  </si>
  <si>
    <t>Предельный норматив от плановых назначений  с учетом расходов на оплату труда, тыс. руб.                           (гр. 5+ гр. 11)</t>
  </si>
  <si>
    <t xml:space="preserve"> &lt;*&gt; - данные заполняются за отчетный финансовый год</t>
  </si>
  <si>
    <t>ПРИМЕЧАНИЕ:</t>
  </si>
  <si>
    <r>
      <t xml:space="preserve">о соблюдении органами местного самоуправления нормативов формирования расходов на оплату труда депутатов, выборных должностных лиц местного самоуправления, осуществляющих свои полномочия   на постояннной основе, муниципальных служащих                                                                                                                                                                                                        в органах  местного самоуправления муниципальных образований Ненецкого автономного округа по состоянию </t>
    </r>
    <r>
      <rPr>
        <b/>
        <sz val="18"/>
        <rFont val="Times New Roman"/>
        <family val="1"/>
        <charset val="204"/>
      </rPr>
      <t>на 01.07.2018 года</t>
    </r>
  </si>
  <si>
    <t xml:space="preserve">Утверждено расходов на оплату труда в местном бюджете на 2018 год,  с учетом изменений на отчетную дату,  тыс. руб.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</si>
</sst>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7" x14ac:knownFonts="1">
    <font>
      <sz val="11"/>
      <color theme="1"/>
      <name val="Calibri"/>
      <family val="2"/>
      <scheme val="minor"/>
    </font>
    <font>
      <b/>
      <sz val="8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vertical="center" wrapText="1"/>
    </xf>
    <xf numFmtId="164" fontId="4" fillId="0" borderId="1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64" fontId="6" fillId="0" borderId="12" xfId="0" applyNumberFormat="1" applyFont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9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4" fontId="10" fillId="0" borderId="12" xfId="0" applyNumberFormat="1" applyFont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11" fillId="0" borderId="12" xfId="0" applyNumberFormat="1" applyFont="1" applyBorder="1" applyAlignment="1">
      <alignment horizontal="left" vertical="top" wrapText="1"/>
    </xf>
    <xf numFmtId="164" fontId="12" fillId="0" borderId="12" xfId="0" applyNumberFormat="1" applyFont="1" applyBorder="1" applyAlignment="1">
      <alignment horizontal="left" vertical="top" wrapText="1"/>
    </xf>
    <xf numFmtId="164" fontId="6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10" fillId="0" borderId="12" xfId="0" applyNumberFormat="1" applyFont="1" applyFill="1" applyBorder="1" applyAlignment="1">
      <alignment horizontal="center" vertical="center"/>
    </xf>
    <xf numFmtId="164" fontId="10" fillId="0" borderId="33" xfId="0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164" fontId="3" fillId="0" borderId="12" xfId="0" applyNumberFormat="1" applyFont="1" applyBorder="1" applyAlignment="1">
      <alignment horizontal="center" vertical="center"/>
    </xf>
    <xf numFmtId="164" fontId="6" fillId="0" borderId="12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3" fillId="0" borderId="0" xfId="0" applyFont="1" applyBorder="1" applyAlignment="1"/>
    <xf numFmtId="0" fontId="8" fillId="0" borderId="0" xfId="0" applyFont="1" applyAlignment="1">
      <alignment horizontal="center"/>
    </xf>
    <xf numFmtId="49" fontId="14" fillId="0" borderId="0" xfId="0" applyNumberFormat="1" applyFont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0"/>
  <sheetViews>
    <sheetView tabSelected="1" zoomScaleNormal="100" workbookViewId="0">
      <pane xSplit="1" topLeftCell="B1" activePane="topRight" state="frozen"/>
      <selection activeCell="A19" sqref="A19"/>
      <selection pane="topRight" activeCell="D3" sqref="D3:P3"/>
    </sheetView>
  </sheetViews>
  <sheetFormatPr defaultRowHeight="15" x14ac:dyDescent="0.25"/>
  <cols>
    <col min="1" max="1" width="44.140625" customWidth="1"/>
    <col min="2" max="2" width="20.28515625" customWidth="1"/>
    <col min="3" max="3" width="20.5703125" customWidth="1"/>
    <col min="4" max="4" width="23.28515625" customWidth="1"/>
    <col min="5" max="5" width="17.42578125" customWidth="1"/>
    <col min="6" max="6" width="19" customWidth="1"/>
    <col min="7" max="7" width="17.5703125" customWidth="1"/>
    <col min="8" max="8" width="25.5703125" customWidth="1"/>
    <col min="9" max="9" width="22.28515625" customWidth="1"/>
    <col min="10" max="10" width="20.42578125" customWidth="1"/>
    <col min="11" max="11" width="24.28515625" customWidth="1"/>
    <col min="12" max="12" width="20.5703125" customWidth="1"/>
    <col min="13" max="13" width="22.7109375" customWidth="1"/>
    <col min="14" max="14" width="21.140625" customWidth="1"/>
    <col min="15" max="15" width="20.42578125" customWidth="1"/>
    <col min="16" max="16" width="21.140625" customWidth="1"/>
    <col min="17" max="17" width="18.7109375" customWidth="1"/>
    <col min="18" max="18" width="18.42578125" customWidth="1"/>
    <col min="19" max="19" width="17.7109375" customWidth="1"/>
    <col min="26" max="26" width="12.7109375" customWidth="1"/>
  </cols>
  <sheetData>
    <row r="1" spans="1:23" ht="20.25" customHeight="1" x14ac:dyDescent="0.3">
      <c r="H1" s="56" t="s">
        <v>38</v>
      </c>
      <c r="I1" s="56"/>
      <c r="J1" s="56"/>
      <c r="K1" s="56"/>
    </row>
    <row r="2" spans="1:23" ht="81.75" customHeight="1" thickBot="1" x14ac:dyDescent="0.3">
      <c r="A2" s="57" t="s">
        <v>48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3" ht="57.75" customHeight="1" thickBot="1" x14ac:dyDescent="0.35">
      <c r="A3" s="23" t="s">
        <v>40</v>
      </c>
      <c r="B3" s="26" t="s">
        <v>0</v>
      </c>
      <c r="C3" s="27"/>
      <c r="D3" s="58" t="s">
        <v>1</v>
      </c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60"/>
      <c r="Q3" s="28" t="s">
        <v>2</v>
      </c>
      <c r="R3" s="30" t="s">
        <v>3</v>
      </c>
      <c r="S3" s="31"/>
      <c r="T3" s="7"/>
      <c r="U3" s="7"/>
      <c r="V3" s="7"/>
      <c r="W3" s="7"/>
    </row>
    <row r="4" spans="1:23" ht="15.75" hidden="1" customHeight="1" thickBot="1" x14ac:dyDescent="0.35">
      <c r="A4" s="24"/>
      <c r="B4" s="32" t="s">
        <v>4</v>
      </c>
      <c r="C4" s="24" t="s">
        <v>37</v>
      </c>
      <c r="D4" s="24" t="s">
        <v>5</v>
      </c>
      <c r="E4" s="32" t="s">
        <v>34</v>
      </c>
      <c r="F4" s="35" t="s">
        <v>45</v>
      </c>
      <c r="G4" s="38" t="s">
        <v>39</v>
      </c>
      <c r="H4" s="41" t="s">
        <v>44</v>
      </c>
      <c r="I4" s="44" t="s">
        <v>6</v>
      </c>
      <c r="J4" s="44"/>
      <c r="K4" s="44"/>
      <c r="L4" s="44"/>
      <c r="M4" s="45"/>
      <c r="N4" s="24" t="s">
        <v>7</v>
      </c>
      <c r="O4" s="46" t="s">
        <v>36</v>
      </c>
      <c r="P4" s="47"/>
      <c r="Q4" s="29"/>
      <c r="R4" s="48" t="s">
        <v>8</v>
      </c>
      <c r="S4" s="48" t="s">
        <v>9</v>
      </c>
      <c r="T4" s="7"/>
      <c r="U4" s="7"/>
      <c r="V4" s="7"/>
      <c r="W4" s="7"/>
    </row>
    <row r="5" spans="1:23" ht="17.25" customHeight="1" x14ac:dyDescent="0.3">
      <c r="A5" s="24"/>
      <c r="B5" s="32"/>
      <c r="C5" s="24"/>
      <c r="D5" s="24"/>
      <c r="E5" s="32"/>
      <c r="F5" s="35"/>
      <c r="G5" s="38"/>
      <c r="H5" s="41"/>
      <c r="I5" s="23" t="s">
        <v>49</v>
      </c>
      <c r="J5" s="49"/>
      <c r="K5" s="49"/>
      <c r="L5" s="49"/>
      <c r="M5" s="28"/>
      <c r="N5" s="54"/>
      <c r="O5" s="61" t="s">
        <v>36</v>
      </c>
      <c r="P5" s="61"/>
      <c r="Q5" s="29"/>
      <c r="R5" s="24"/>
      <c r="S5" s="24"/>
      <c r="T5" s="7"/>
      <c r="U5" s="7"/>
      <c r="V5" s="7"/>
      <c r="W5" s="7"/>
    </row>
    <row r="6" spans="1:23" ht="30" customHeight="1" thickBot="1" x14ac:dyDescent="0.35">
      <c r="A6" s="24"/>
      <c r="B6" s="32"/>
      <c r="C6" s="24"/>
      <c r="D6" s="24"/>
      <c r="E6" s="32"/>
      <c r="F6" s="35"/>
      <c r="G6" s="38"/>
      <c r="H6" s="41"/>
      <c r="I6" s="50"/>
      <c r="J6" s="44"/>
      <c r="K6" s="44"/>
      <c r="L6" s="44"/>
      <c r="M6" s="45"/>
      <c r="N6" s="54"/>
      <c r="O6" s="61"/>
      <c r="P6" s="61"/>
      <c r="Q6" s="29"/>
      <c r="R6" s="24"/>
      <c r="S6" s="24"/>
      <c r="T6" s="7"/>
      <c r="U6" s="7"/>
      <c r="V6" s="7"/>
      <c r="W6" s="7"/>
    </row>
    <row r="7" spans="1:23" ht="19.5" thickBot="1" x14ac:dyDescent="0.35">
      <c r="A7" s="24"/>
      <c r="B7" s="33"/>
      <c r="C7" s="24"/>
      <c r="D7" s="24"/>
      <c r="E7" s="33"/>
      <c r="F7" s="36"/>
      <c r="G7" s="39"/>
      <c r="H7" s="42"/>
      <c r="I7" s="28" t="s">
        <v>41</v>
      </c>
      <c r="J7" s="30" t="s">
        <v>10</v>
      </c>
      <c r="K7" s="51"/>
      <c r="L7" s="51"/>
      <c r="M7" s="52"/>
      <c r="N7" s="24"/>
      <c r="O7" s="53" t="s">
        <v>42</v>
      </c>
      <c r="P7" s="62" t="s">
        <v>35</v>
      </c>
      <c r="Q7" s="29"/>
      <c r="R7" s="24"/>
      <c r="S7" s="24"/>
      <c r="T7" s="7"/>
      <c r="U7" s="7"/>
      <c r="V7" s="7"/>
      <c r="W7" s="7"/>
    </row>
    <row r="8" spans="1:23" ht="177" customHeight="1" thickBot="1" x14ac:dyDescent="0.35">
      <c r="A8" s="25"/>
      <c r="B8" s="34"/>
      <c r="C8" s="25"/>
      <c r="D8" s="25"/>
      <c r="E8" s="34"/>
      <c r="F8" s="37"/>
      <c r="G8" s="40"/>
      <c r="H8" s="43"/>
      <c r="I8" s="29"/>
      <c r="J8" s="19" t="s">
        <v>11</v>
      </c>
      <c r="K8" s="19" t="s">
        <v>12</v>
      </c>
      <c r="L8" s="19" t="s">
        <v>13</v>
      </c>
      <c r="M8" s="19" t="s">
        <v>14</v>
      </c>
      <c r="N8" s="24"/>
      <c r="O8" s="53"/>
      <c r="P8" s="63"/>
      <c r="Q8" s="29"/>
      <c r="R8" s="24"/>
      <c r="S8" s="24"/>
      <c r="T8" s="7"/>
      <c r="U8" s="7"/>
      <c r="V8" s="7"/>
      <c r="W8" s="7"/>
    </row>
    <row r="9" spans="1:23" ht="15.75" thickBot="1" x14ac:dyDescent="0.3">
      <c r="A9" s="4">
        <v>1</v>
      </c>
      <c r="B9" s="8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8">
        <v>11</v>
      </c>
      <c r="L9" s="9">
        <v>12</v>
      </c>
      <c r="M9" s="9">
        <v>13</v>
      </c>
      <c r="N9" s="9">
        <v>14</v>
      </c>
      <c r="O9" s="9">
        <v>15</v>
      </c>
      <c r="P9" s="9">
        <v>16</v>
      </c>
      <c r="Q9" s="9">
        <v>17</v>
      </c>
      <c r="R9" s="9">
        <v>18</v>
      </c>
      <c r="S9" s="9">
        <v>18</v>
      </c>
    </row>
    <row r="10" spans="1:23" ht="42.75" customHeight="1" x14ac:dyDescent="0.25">
      <c r="A10" s="1" t="s">
        <v>15</v>
      </c>
      <c r="B10" s="10">
        <v>81473</v>
      </c>
      <c r="C10" s="10">
        <v>45052.5</v>
      </c>
      <c r="D10" s="10">
        <v>11.4</v>
      </c>
      <c r="E10" s="10">
        <f t="shared" ref="E10:E27" si="0">B10*D10%</f>
        <v>9287.9220000000005</v>
      </c>
      <c r="F10" s="10">
        <f t="shared" ref="F10:F27" si="1">(E10+K10+M10)</f>
        <v>10885.722</v>
      </c>
      <c r="G10" s="10">
        <f t="shared" ref="G10:G27" si="2">C10*D10%</f>
        <v>5135.9850000000006</v>
      </c>
      <c r="H10" s="10">
        <f t="shared" ref="H10:H27" si="3">(G10+K10+M10)</f>
        <v>6733.7850000000008</v>
      </c>
      <c r="I10" s="10">
        <f t="shared" ref="I10:I27" si="4">J10+L10</f>
        <v>10099.1</v>
      </c>
      <c r="J10" s="10">
        <v>6308.7</v>
      </c>
      <c r="K10" s="10">
        <v>1597.8</v>
      </c>
      <c r="L10" s="10">
        <v>3790.4</v>
      </c>
      <c r="M10" s="10">
        <v>0</v>
      </c>
      <c r="N10" s="10">
        <v>4214.1000000000004</v>
      </c>
      <c r="O10" s="22">
        <f t="shared" ref="O10:O27" si="5">I10-F10</f>
        <v>-786.62199999999939</v>
      </c>
      <c r="P10" s="17">
        <f t="shared" ref="P10:P27" si="6">N10-H10</f>
        <v>-2519.6850000000004</v>
      </c>
      <c r="Q10" s="14"/>
      <c r="R10" s="10">
        <v>2</v>
      </c>
      <c r="S10" s="10">
        <v>3</v>
      </c>
    </row>
    <row r="11" spans="1:23" ht="37.5" customHeight="1" x14ac:dyDescent="0.25">
      <c r="A11" s="2" t="s">
        <v>16</v>
      </c>
      <c r="B11" s="10">
        <v>5249</v>
      </c>
      <c r="C11" s="10">
        <v>3077.8</v>
      </c>
      <c r="D11" s="10">
        <v>77.400000000000006</v>
      </c>
      <c r="E11" s="10">
        <f t="shared" si="0"/>
        <v>4062.7260000000001</v>
      </c>
      <c r="F11" s="10">
        <f t="shared" si="1"/>
        <v>4062.7260000000001</v>
      </c>
      <c r="G11" s="10">
        <f t="shared" si="2"/>
        <v>2382.2172</v>
      </c>
      <c r="H11" s="10">
        <f t="shared" si="3"/>
        <v>2382.2172</v>
      </c>
      <c r="I11" s="10">
        <f t="shared" si="4"/>
        <v>3808.1000000000004</v>
      </c>
      <c r="J11" s="10">
        <v>2767.8</v>
      </c>
      <c r="K11" s="10">
        <v>0</v>
      </c>
      <c r="L11" s="10">
        <v>1040.3</v>
      </c>
      <c r="M11" s="10">
        <v>0</v>
      </c>
      <c r="N11" s="10">
        <v>1622.2</v>
      </c>
      <c r="O11" s="22">
        <f t="shared" si="5"/>
        <v>-254.62599999999975</v>
      </c>
      <c r="P11" s="17">
        <f t="shared" si="6"/>
        <v>-760.0172</v>
      </c>
      <c r="Q11" s="3"/>
      <c r="R11" s="10">
        <v>1</v>
      </c>
      <c r="S11" s="10">
        <v>1</v>
      </c>
    </row>
    <row r="12" spans="1:23" ht="39" customHeight="1" x14ac:dyDescent="0.25">
      <c r="A12" s="2" t="s">
        <v>17</v>
      </c>
      <c r="B12" s="10">
        <v>4394.7</v>
      </c>
      <c r="C12" s="10">
        <v>3828.3</v>
      </c>
      <c r="D12" s="10">
        <v>90</v>
      </c>
      <c r="E12" s="10">
        <f t="shared" si="0"/>
        <v>3955.23</v>
      </c>
      <c r="F12" s="10">
        <f t="shared" si="1"/>
        <v>3955.23</v>
      </c>
      <c r="G12" s="10">
        <f t="shared" si="2"/>
        <v>3445.4700000000003</v>
      </c>
      <c r="H12" s="10">
        <f t="shared" si="3"/>
        <v>3445.4700000000003</v>
      </c>
      <c r="I12" s="10">
        <f t="shared" si="4"/>
        <v>2866.6</v>
      </c>
      <c r="J12" s="10">
        <v>2073.6</v>
      </c>
      <c r="K12" s="10">
        <v>0</v>
      </c>
      <c r="L12" s="10">
        <v>793</v>
      </c>
      <c r="M12" s="10">
        <v>0</v>
      </c>
      <c r="N12" s="10">
        <v>1662.3</v>
      </c>
      <c r="O12" s="17">
        <f t="shared" si="5"/>
        <v>-1088.6300000000001</v>
      </c>
      <c r="P12" s="17">
        <f t="shared" si="6"/>
        <v>-1783.1700000000003</v>
      </c>
      <c r="Q12" s="13"/>
      <c r="R12" s="10">
        <v>1</v>
      </c>
      <c r="S12" s="10">
        <v>1</v>
      </c>
    </row>
    <row r="13" spans="1:23" ht="40.5" customHeight="1" x14ac:dyDescent="0.25">
      <c r="A13" s="2" t="s">
        <v>18</v>
      </c>
      <c r="B13" s="10">
        <v>3710.5</v>
      </c>
      <c r="C13" s="10">
        <v>2096.8000000000002</v>
      </c>
      <c r="D13" s="10">
        <v>154.4</v>
      </c>
      <c r="E13" s="10">
        <f t="shared" si="0"/>
        <v>5729.0119999999997</v>
      </c>
      <c r="F13" s="10">
        <f t="shared" si="1"/>
        <v>5729.0119999999997</v>
      </c>
      <c r="G13" s="10">
        <f t="shared" si="2"/>
        <v>3237.4592000000002</v>
      </c>
      <c r="H13" s="10">
        <f t="shared" si="3"/>
        <v>3237.4592000000002</v>
      </c>
      <c r="I13" s="10">
        <f t="shared" si="4"/>
        <v>4499.2</v>
      </c>
      <c r="J13" s="10">
        <v>3618.1</v>
      </c>
      <c r="K13" s="10">
        <v>0</v>
      </c>
      <c r="L13" s="10">
        <v>881.1</v>
      </c>
      <c r="M13" s="10">
        <v>0</v>
      </c>
      <c r="N13" s="10">
        <v>2139.1999999999998</v>
      </c>
      <c r="O13" s="17">
        <f t="shared" si="5"/>
        <v>-1229.8119999999999</v>
      </c>
      <c r="P13" s="17">
        <f t="shared" si="6"/>
        <v>-1098.2592000000004</v>
      </c>
      <c r="Q13" s="13"/>
      <c r="R13" s="10">
        <v>2</v>
      </c>
      <c r="S13" s="10">
        <v>1</v>
      </c>
    </row>
    <row r="14" spans="1:23" ht="39" customHeight="1" x14ac:dyDescent="0.25">
      <c r="A14" s="2" t="s">
        <v>19</v>
      </c>
      <c r="B14" s="10">
        <v>1673.1</v>
      </c>
      <c r="C14" s="10">
        <v>1142.5999999999999</v>
      </c>
      <c r="D14" s="10">
        <v>192.7</v>
      </c>
      <c r="E14" s="10">
        <f t="shared" si="0"/>
        <v>3224.0636999999997</v>
      </c>
      <c r="F14" s="10">
        <f t="shared" si="1"/>
        <v>3224.0636999999997</v>
      </c>
      <c r="G14" s="10">
        <f t="shared" si="2"/>
        <v>2201.7901999999995</v>
      </c>
      <c r="H14" s="10">
        <f t="shared" si="3"/>
        <v>2201.7901999999995</v>
      </c>
      <c r="I14" s="10">
        <f t="shared" si="4"/>
        <v>2385.1999999999998</v>
      </c>
      <c r="J14" s="10">
        <v>1544.7</v>
      </c>
      <c r="K14" s="10">
        <v>0</v>
      </c>
      <c r="L14" s="10">
        <v>840.5</v>
      </c>
      <c r="M14" s="10">
        <v>0</v>
      </c>
      <c r="N14" s="10">
        <v>1186.5999999999999</v>
      </c>
      <c r="O14" s="12">
        <f t="shared" si="5"/>
        <v>-838.86369999999988</v>
      </c>
      <c r="P14" s="17">
        <f t="shared" si="6"/>
        <v>-1015.1901999999995</v>
      </c>
      <c r="Q14" s="13"/>
      <c r="R14" s="10">
        <v>1</v>
      </c>
      <c r="S14" s="10">
        <v>1</v>
      </c>
    </row>
    <row r="15" spans="1:23" ht="51" customHeight="1" x14ac:dyDescent="0.25">
      <c r="A15" s="2" t="s">
        <v>20</v>
      </c>
      <c r="B15" s="10">
        <v>1385.2</v>
      </c>
      <c r="C15" s="10">
        <v>717.6</v>
      </c>
      <c r="D15" s="10">
        <v>272.60000000000002</v>
      </c>
      <c r="E15" s="10">
        <f t="shared" si="0"/>
        <v>3776.0552000000007</v>
      </c>
      <c r="F15" s="10">
        <f t="shared" si="1"/>
        <v>3776.0552000000007</v>
      </c>
      <c r="G15" s="10">
        <f t="shared" si="2"/>
        <v>1956.1776000000004</v>
      </c>
      <c r="H15" s="10">
        <f t="shared" si="3"/>
        <v>1956.1776000000004</v>
      </c>
      <c r="I15" s="10">
        <f t="shared" si="4"/>
        <v>3773.2999999999997</v>
      </c>
      <c r="J15" s="10">
        <v>2148.6999999999998</v>
      </c>
      <c r="K15" s="10">
        <v>0</v>
      </c>
      <c r="L15" s="10">
        <v>1624.6</v>
      </c>
      <c r="M15" s="10">
        <v>0</v>
      </c>
      <c r="N15" s="10">
        <v>1288.9000000000001</v>
      </c>
      <c r="O15" s="17">
        <f t="shared" si="5"/>
        <v>-2.7552000000009684</v>
      </c>
      <c r="P15" s="12">
        <f t="shared" si="6"/>
        <v>-667.27760000000035</v>
      </c>
      <c r="Q15" s="14"/>
      <c r="R15" s="10">
        <v>1</v>
      </c>
      <c r="S15" s="10">
        <v>2</v>
      </c>
    </row>
    <row r="16" spans="1:23" ht="43.5" customHeight="1" x14ac:dyDescent="0.25">
      <c r="A16" s="2" t="s">
        <v>21</v>
      </c>
      <c r="B16" s="10">
        <v>779.7</v>
      </c>
      <c r="C16" s="10">
        <v>454.2</v>
      </c>
      <c r="D16" s="10">
        <v>422.9</v>
      </c>
      <c r="E16" s="10">
        <f t="shared" si="0"/>
        <v>3297.3513000000003</v>
      </c>
      <c r="F16" s="10">
        <f t="shared" si="1"/>
        <v>3297.3513000000003</v>
      </c>
      <c r="G16" s="10">
        <f t="shared" si="2"/>
        <v>1920.8117999999999</v>
      </c>
      <c r="H16" s="10">
        <f t="shared" si="3"/>
        <v>1920.8117999999999</v>
      </c>
      <c r="I16" s="10">
        <f t="shared" si="4"/>
        <v>2968.3</v>
      </c>
      <c r="J16" s="10">
        <v>2476.4</v>
      </c>
      <c r="K16" s="10">
        <v>0</v>
      </c>
      <c r="L16" s="10">
        <v>491.9</v>
      </c>
      <c r="M16" s="10">
        <v>0</v>
      </c>
      <c r="N16" s="10">
        <v>1401.6</v>
      </c>
      <c r="O16" s="17">
        <f t="shared" si="5"/>
        <v>-329.05130000000008</v>
      </c>
      <c r="P16" s="17">
        <f t="shared" si="6"/>
        <v>-519.21180000000004</v>
      </c>
      <c r="Q16" s="13"/>
      <c r="R16" s="10">
        <v>1</v>
      </c>
      <c r="S16" s="10">
        <v>0.5</v>
      </c>
    </row>
    <row r="17" spans="1:19" ht="50.25" customHeight="1" x14ac:dyDescent="0.25">
      <c r="A17" s="2" t="s">
        <v>22</v>
      </c>
      <c r="B17" s="10">
        <v>1189.4000000000001</v>
      </c>
      <c r="C17" s="10">
        <v>844.5</v>
      </c>
      <c r="D17" s="10">
        <v>324.7</v>
      </c>
      <c r="E17" s="10">
        <f t="shared" si="0"/>
        <v>3861.9818</v>
      </c>
      <c r="F17" s="10">
        <f t="shared" si="1"/>
        <v>3861.9818</v>
      </c>
      <c r="G17" s="10">
        <f t="shared" si="2"/>
        <v>2742.0915</v>
      </c>
      <c r="H17" s="10">
        <f t="shared" si="3"/>
        <v>2742.0915</v>
      </c>
      <c r="I17" s="10">
        <f t="shared" si="4"/>
        <v>3339.8999999999996</v>
      </c>
      <c r="J17" s="10">
        <v>2361.1</v>
      </c>
      <c r="K17" s="10">
        <v>0</v>
      </c>
      <c r="L17" s="10">
        <v>978.8</v>
      </c>
      <c r="M17" s="10">
        <v>0</v>
      </c>
      <c r="N17" s="10">
        <v>1686.9</v>
      </c>
      <c r="O17" s="17">
        <f t="shared" si="5"/>
        <v>-522.08180000000038</v>
      </c>
      <c r="P17" s="17">
        <f t="shared" si="6"/>
        <v>-1055.1914999999999</v>
      </c>
      <c r="Q17" s="13"/>
      <c r="R17" s="10">
        <v>1</v>
      </c>
      <c r="S17" s="10">
        <v>1</v>
      </c>
    </row>
    <row r="18" spans="1:19" ht="41.25" customHeight="1" x14ac:dyDescent="0.25">
      <c r="A18" s="2" t="s">
        <v>23</v>
      </c>
      <c r="B18" s="10">
        <v>2359.1</v>
      </c>
      <c r="C18" s="10">
        <v>1286.9000000000001</v>
      </c>
      <c r="D18" s="10">
        <v>163.1</v>
      </c>
      <c r="E18" s="10">
        <f t="shared" si="0"/>
        <v>3847.6920999999998</v>
      </c>
      <c r="F18" s="10">
        <f t="shared" si="1"/>
        <v>3847.6920999999998</v>
      </c>
      <c r="G18" s="10">
        <f t="shared" si="2"/>
        <v>2098.9339</v>
      </c>
      <c r="H18" s="10">
        <f t="shared" si="3"/>
        <v>2098.9339</v>
      </c>
      <c r="I18" s="17">
        <f t="shared" si="4"/>
        <v>2523.6</v>
      </c>
      <c r="J18" s="10">
        <v>1630</v>
      </c>
      <c r="K18" s="10">
        <v>0</v>
      </c>
      <c r="L18" s="10">
        <v>893.6</v>
      </c>
      <c r="M18" s="10">
        <v>0</v>
      </c>
      <c r="N18" s="10">
        <v>1200.5</v>
      </c>
      <c r="O18" s="22">
        <f t="shared" si="5"/>
        <v>-1324.0920999999998</v>
      </c>
      <c r="P18" s="17">
        <f t="shared" si="6"/>
        <v>-898.43389999999999</v>
      </c>
      <c r="Q18" s="13"/>
      <c r="R18" s="10">
        <v>1</v>
      </c>
      <c r="S18" s="10">
        <v>1</v>
      </c>
    </row>
    <row r="19" spans="1:19" ht="41.25" customHeight="1" x14ac:dyDescent="0.25">
      <c r="A19" s="2" t="s">
        <v>24</v>
      </c>
      <c r="B19" s="10">
        <v>5039.7</v>
      </c>
      <c r="C19" s="10">
        <v>2914.2</v>
      </c>
      <c r="D19" s="10">
        <v>105</v>
      </c>
      <c r="E19" s="10">
        <f t="shared" si="0"/>
        <v>5291.6850000000004</v>
      </c>
      <c r="F19" s="10">
        <f t="shared" si="1"/>
        <v>5291.6850000000004</v>
      </c>
      <c r="G19" s="10">
        <f t="shared" si="2"/>
        <v>3059.91</v>
      </c>
      <c r="H19" s="10">
        <f t="shared" si="3"/>
        <v>3059.91</v>
      </c>
      <c r="I19" s="10">
        <f t="shared" si="4"/>
        <v>4137.8999999999996</v>
      </c>
      <c r="J19" s="10">
        <v>2357.5</v>
      </c>
      <c r="K19" s="10">
        <v>0</v>
      </c>
      <c r="L19" s="10">
        <v>1780.4</v>
      </c>
      <c r="M19" s="10">
        <v>0</v>
      </c>
      <c r="N19" s="10">
        <v>2360.1</v>
      </c>
      <c r="O19" s="17">
        <f t="shared" si="5"/>
        <v>-1153.7850000000008</v>
      </c>
      <c r="P19" s="10">
        <f t="shared" si="6"/>
        <v>-699.81</v>
      </c>
      <c r="Q19" s="3"/>
      <c r="R19" s="10">
        <v>2</v>
      </c>
      <c r="S19" s="10">
        <v>2</v>
      </c>
    </row>
    <row r="20" spans="1:19" ht="41.25" customHeight="1" x14ac:dyDescent="0.25">
      <c r="A20" s="2" t="s">
        <v>25</v>
      </c>
      <c r="B20" s="10">
        <v>6525.9</v>
      </c>
      <c r="C20" s="10">
        <v>3997.4</v>
      </c>
      <c r="D20" s="10">
        <v>117.2</v>
      </c>
      <c r="E20" s="10">
        <f t="shared" si="0"/>
        <v>7648.3547999999992</v>
      </c>
      <c r="F20" s="10">
        <f t="shared" si="1"/>
        <v>7648.3547999999992</v>
      </c>
      <c r="G20" s="10">
        <f t="shared" si="2"/>
        <v>4684.9528</v>
      </c>
      <c r="H20" s="10">
        <f t="shared" si="3"/>
        <v>4684.9528</v>
      </c>
      <c r="I20" s="10">
        <f t="shared" si="4"/>
        <v>4646.3</v>
      </c>
      <c r="J20" s="10">
        <v>3736.1</v>
      </c>
      <c r="K20" s="10">
        <v>0</v>
      </c>
      <c r="L20" s="10">
        <v>910.2</v>
      </c>
      <c r="M20" s="10">
        <v>0</v>
      </c>
      <c r="N20" s="10">
        <v>1930.3</v>
      </c>
      <c r="O20" s="17">
        <f t="shared" si="5"/>
        <v>-3002.054799999999</v>
      </c>
      <c r="P20" s="17">
        <f t="shared" si="6"/>
        <v>-2754.6527999999998</v>
      </c>
      <c r="Q20" s="3"/>
      <c r="R20" s="10">
        <v>2</v>
      </c>
      <c r="S20" s="10">
        <v>1</v>
      </c>
    </row>
    <row r="21" spans="1:19" ht="38.25" customHeight="1" x14ac:dyDescent="0.25">
      <c r="A21" s="2" t="s">
        <v>33</v>
      </c>
      <c r="B21" s="10">
        <v>3965</v>
      </c>
      <c r="C21" s="10">
        <v>2068.3000000000002</v>
      </c>
      <c r="D21" s="10">
        <v>93.7</v>
      </c>
      <c r="E21" s="10">
        <f t="shared" si="0"/>
        <v>3715.2050000000004</v>
      </c>
      <c r="F21" s="10">
        <f t="shared" si="1"/>
        <v>3715.2050000000004</v>
      </c>
      <c r="G21" s="10">
        <f t="shared" si="2"/>
        <v>1937.9971000000003</v>
      </c>
      <c r="H21" s="10">
        <f t="shared" si="3"/>
        <v>1937.9971000000003</v>
      </c>
      <c r="I21" s="10">
        <f t="shared" si="4"/>
        <v>2905.2</v>
      </c>
      <c r="J21" s="10">
        <v>2011.3</v>
      </c>
      <c r="K21" s="10">
        <v>0</v>
      </c>
      <c r="L21" s="10">
        <v>893.9</v>
      </c>
      <c r="M21" s="10">
        <v>0</v>
      </c>
      <c r="N21" s="10">
        <v>1567.7</v>
      </c>
      <c r="O21" s="17">
        <f t="shared" si="5"/>
        <v>-810.00500000000056</v>
      </c>
      <c r="P21" s="10">
        <f t="shared" si="6"/>
        <v>-370.29710000000023</v>
      </c>
      <c r="Q21" s="3"/>
      <c r="R21" s="10">
        <v>1</v>
      </c>
      <c r="S21" s="10">
        <v>1</v>
      </c>
    </row>
    <row r="22" spans="1:19" ht="41.25" customHeight="1" x14ac:dyDescent="0.25">
      <c r="A22" s="2" t="s">
        <v>26</v>
      </c>
      <c r="B22" s="10">
        <v>3740.4</v>
      </c>
      <c r="C22" s="10">
        <v>1506.2</v>
      </c>
      <c r="D22" s="10">
        <v>155.9</v>
      </c>
      <c r="E22" s="10">
        <f t="shared" si="0"/>
        <v>5831.2836000000007</v>
      </c>
      <c r="F22" s="10">
        <f t="shared" si="1"/>
        <v>5831.2836000000007</v>
      </c>
      <c r="G22" s="10">
        <f t="shared" si="2"/>
        <v>2348.1658000000002</v>
      </c>
      <c r="H22" s="10">
        <f t="shared" si="3"/>
        <v>2348.1658000000002</v>
      </c>
      <c r="I22" s="10">
        <f t="shared" si="4"/>
        <v>3248</v>
      </c>
      <c r="J22" s="10">
        <v>2324.1999999999998</v>
      </c>
      <c r="K22" s="10">
        <v>0</v>
      </c>
      <c r="L22" s="10">
        <v>923.8</v>
      </c>
      <c r="M22" s="10">
        <v>0</v>
      </c>
      <c r="N22" s="10">
        <v>1981</v>
      </c>
      <c r="O22" s="17">
        <f t="shared" si="5"/>
        <v>-2583.2836000000007</v>
      </c>
      <c r="P22" s="10">
        <f t="shared" si="6"/>
        <v>-367.16580000000022</v>
      </c>
      <c r="Q22" s="3"/>
      <c r="R22" s="10">
        <v>1</v>
      </c>
      <c r="S22" s="10">
        <v>1</v>
      </c>
    </row>
    <row r="23" spans="1:19" ht="39" customHeight="1" x14ac:dyDescent="0.25">
      <c r="A23" s="2" t="s">
        <v>27</v>
      </c>
      <c r="B23" s="10">
        <v>2683.1</v>
      </c>
      <c r="C23" s="10">
        <v>1263.2</v>
      </c>
      <c r="D23" s="10">
        <v>135.69999999999999</v>
      </c>
      <c r="E23" s="10">
        <f t="shared" si="0"/>
        <v>3640.9666999999999</v>
      </c>
      <c r="F23" s="10">
        <f t="shared" si="1"/>
        <v>3640.9666999999999</v>
      </c>
      <c r="G23" s="10">
        <f t="shared" si="2"/>
        <v>1714.1623999999999</v>
      </c>
      <c r="H23" s="10">
        <f t="shared" si="3"/>
        <v>1714.1623999999999</v>
      </c>
      <c r="I23" s="10">
        <f t="shared" si="4"/>
        <v>3640.5</v>
      </c>
      <c r="J23" s="10">
        <v>2041</v>
      </c>
      <c r="K23" s="10">
        <v>0</v>
      </c>
      <c r="L23" s="10">
        <v>1599.5</v>
      </c>
      <c r="M23" s="10">
        <v>0</v>
      </c>
      <c r="N23" s="10">
        <v>1775</v>
      </c>
      <c r="O23" s="17">
        <f t="shared" si="5"/>
        <v>-0.46669999999994616</v>
      </c>
      <c r="P23" s="21">
        <f t="shared" si="6"/>
        <v>60.837600000000066</v>
      </c>
      <c r="Q23" s="14"/>
      <c r="R23" s="10">
        <v>1</v>
      </c>
      <c r="S23" s="10">
        <v>2</v>
      </c>
    </row>
    <row r="24" spans="1:19" ht="36.75" customHeight="1" x14ac:dyDescent="0.25">
      <c r="A24" s="2" t="s">
        <v>28</v>
      </c>
      <c r="B24" s="10">
        <v>30229.200000000001</v>
      </c>
      <c r="C24" s="10">
        <v>14771.5</v>
      </c>
      <c r="D24" s="10">
        <v>10.1</v>
      </c>
      <c r="E24" s="10">
        <f t="shared" si="0"/>
        <v>3053.1491999999998</v>
      </c>
      <c r="F24" s="10">
        <f t="shared" si="1"/>
        <v>3053.1491999999998</v>
      </c>
      <c r="G24" s="10">
        <f t="shared" si="2"/>
        <v>1491.9214999999999</v>
      </c>
      <c r="H24" s="10">
        <f t="shared" si="3"/>
        <v>1491.9214999999999</v>
      </c>
      <c r="I24" s="10">
        <f t="shared" si="4"/>
        <v>2932</v>
      </c>
      <c r="J24" s="10">
        <v>2091.6999999999998</v>
      </c>
      <c r="K24" s="10">
        <v>0</v>
      </c>
      <c r="L24" s="10">
        <v>840.3</v>
      </c>
      <c r="M24" s="18">
        <v>0</v>
      </c>
      <c r="N24" s="10">
        <v>1457.1</v>
      </c>
      <c r="O24" s="17">
        <f t="shared" si="5"/>
        <v>-121.14919999999984</v>
      </c>
      <c r="P24" s="10">
        <f t="shared" si="6"/>
        <v>-34.821500000000015</v>
      </c>
      <c r="Q24" s="3"/>
      <c r="R24" s="10">
        <v>1</v>
      </c>
      <c r="S24" s="10">
        <v>1</v>
      </c>
    </row>
    <row r="25" spans="1:19" ht="33.75" customHeight="1" x14ac:dyDescent="0.25">
      <c r="A25" s="2" t="s">
        <v>29</v>
      </c>
      <c r="B25" s="10">
        <v>1463.6</v>
      </c>
      <c r="C25" s="10">
        <v>691.5</v>
      </c>
      <c r="D25" s="10">
        <v>167.5</v>
      </c>
      <c r="E25" s="10">
        <f t="shared" si="0"/>
        <v>2451.5299999999997</v>
      </c>
      <c r="F25" s="10">
        <f t="shared" si="1"/>
        <v>2451.5299999999997</v>
      </c>
      <c r="G25" s="10">
        <f t="shared" si="2"/>
        <v>1158.2625</v>
      </c>
      <c r="H25" s="10">
        <f t="shared" si="3"/>
        <v>1158.2625</v>
      </c>
      <c r="I25" s="17">
        <f t="shared" si="4"/>
        <v>2451.5</v>
      </c>
      <c r="J25" s="10">
        <v>2034.3</v>
      </c>
      <c r="K25" s="10">
        <v>0</v>
      </c>
      <c r="L25" s="10">
        <v>417.2</v>
      </c>
      <c r="M25" s="10">
        <v>0</v>
      </c>
      <c r="N25" s="10">
        <v>301.3</v>
      </c>
      <c r="O25" s="17">
        <f t="shared" si="5"/>
        <v>-2.9999999999745341E-2</v>
      </c>
      <c r="P25" s="17">
        <f t="shared" si="6"/>
        <v>-856.96250000000009</v>
      </c>
      <c r="Q25" s="13"/>
      <c r="R25" s="10">
        <v>1</v>
      </c>
      <c r="S25" s="10">
        <v>1</v>
      </c>
    </row>
    <row r="26" spans="1:19" ht="36.75" customHeight="1" x14ac:dyDescent="0.25">
      <c r="A26" s="2" t="s">
        <v>30</v>
      </c>
      <c r="B26" s="10">
        <v>1177.2</v>
      </c>
      <c r="C26" s="10">
        <v>648.5</v>
      </c>
      <c r="D26" s="10">
        <v>232.1</v>
      </c>
      <c r="E26" s="10">
        <f t="shared" si="0"/>
        <v>2732.2811999999999</v>
      </c>
      <c r="F26" s="10">
        <f t="shared" si="1"/>
        <v>2732.2811999999999</v>
      </c>
      <c r="G26" s="10">
        <f t="shared" si="2"/>
        <v>1505.1684999999998</v>
      </c>
      <c r="H26" s="10">
        <f t="shared" si="3"/>
        <v>1505.1684999999998</v>
      </c>
      <c r="I26" s="10">
        <f t="shared" si="4"/>
        <v>2732.28</v>
      </c>
      <c r="J26" s="10">
        <v>1601.9</v>
      </c>
      <c r="K26" s="10">
        <v>0</v>
      </c>
      <c r="L26" s="10">
        <v>1130.3800000000001</v>
      </c>
      <c r="M26" s="10">
        <v>0</v>
      </c>
      <c r="N26" s="10">
        <v>1271.2</v>
      </c>
      <c r="O26" s="17">
        <f t="shared" si="5"/>
        <v>-1.1999999996987754E-3</v>
      </c>
      <c r="P26" s="12">
        <f t="shared" si="6"/>
        <v>-233.96849999999972</v>
      </c>
      <c r="Q26" s="14"/>
      <c r="R26" s="10">
        <v>1</v>
      </c>
      <c r="S26" s="10">
        <v>1</v>
      </c>
    </row>
    <row r="27" spans="1:19" ht="49.5" customHeight="1" x14ac:dyDescent="0.25">
      <c r="A27" s="2" t="s">
        <v>31</v>
      </c>
      <c r="B27" s="10">
        <v>2387.1999999999998</v>
      </c>
      <c r="C27" s="10">
        <v>1852.8</v>
      </c>
      <c r="D27" s="10">
        <v>165.8</v>
      </c>
      <c r="E27" s="10">
        <f t="shared" si="0"/>
        <v>3957.9776000000002</v>
      </c>
      <c r="F27" s="10">
        <f t="shared" si="1"/>
        <v>3957.9776000000002</v>
      </c>
      <c r="G27" s="10">
        <f t="shared" si="2"/>
        <v>3071.9424000000004</v>
      </c>
      <c r="H27" s="10">
        <f t="shared" si="3"/>
        <v>3071.9424000000004</v>
      </c>
      <c r="I27" s="10">
        <f t="shared" si="4"/>
        <v>3830.7</v>
      </c>
      <c r="J27" s="10">
        <v>2733.1</v>
      </c>
      <c r="K27" s="10">
        <v>0</v>
      </c>
      <c r="L27" s="10">
        <v>1097.5999999999999</v>
      </c>
      <c r="M27" s="10">
        <v>0</v>
      </c>
      <c r="N27" s="10">
        <v>1759.6</v>
      </c>
      <c r="O27" s="22">
        <f t="shared" si="5"/>
        <v>-127.27760000000035</v>
      </c>
      <c r="P27" s="21">
        <f t="shared" si="6"/>
        <v>-1312.3424000000005</v>
      </c>
      <c r="Q27" s="14"/>
      <c r="R27" s="10">
        <v>1</v>
      </c>
      <c r="S27" s="10">
        <v>1</v>
      </c>
    </row>
    <row r="28" spans="1:19" ht="36" customHeight="1" x14ac:dyDescent="0.25">
      <c r="A28" s="6" t="s">
        <v>32</v>
      </c>
      <c r="B28" s="5">
        <f>SUM(B10:B27)</f>
        <v>159425.00000000003</v>
      </c>
      <c r="C28" s="5">
        <f>SUM(C10:C27)</f>
        <v>88214.8</v>
      </c>
      <c r="D28" s="5" t="s">
        <v>43</v>
      </c>
      <c r="E28" s="5">
        <f t="shared" ref="E28:P28" si="7">SUM(E10:E27)</f>
        <v>79364.467199999999</v>
      </c>
      <c r="F28" s="5">
        <f t="shared" si="7"/>
        <v>80962.267200000002</v>
      </c>
      <c r="G28" s="5">
        <f t="shared" si="7"/>
        <v>46093.419399999999</v>
      </c>
      <c r="H28" s="5">
        <f t="shared" si="7"/>
        <v>47691.219399999994</v>
      </c>
      <c r="I28" s="5">
        <f t="shared" si="7"/>
        <v>66787.679999999993</v>
      </c>
      <c r="J28" s="5">
        <f t="shared" si="7"/>
        <v>45860.2</v>
      </c>
      <c r="K28" s="5">
        <f t="shared" si="7"/>
        <v>1597.8</v>
      </c>
      <c r="L28" s="5">
        <f t="shared" si="7"/>
        <v>20927.48</v>
      </c>
      <c r="M28" s="5">
        <f t="shared" si="7"/>
        <v>0</v>
      </c>
      <c r="N28" s="5">
        <f t="shared" si="7"/>
        <v>30805.599999999995</v>
      </c>
      <c r="O28" s="11">
        <f t="shared" si="7"/>
        <v>-14174.587200000002</v>
      </c>
      <c r="P28" s="10">
        <f t="shared" si="7"/>
        <v>-16885.6194</v>
      </c>
      <c r="Q28" s="5"/>
      <c r="R28" s="5">
        <f>SUM(R10:R27)</f>
        <v>22</v>
      </c>
      <c r="S28" s="5">
        <f>SUM(S10:S27)</f>
        <v>22.5</v>
      </c>
    </row>
    <row r="29" spans="1:19" ht="26.25" customHeight="1" x14ac:dyDescent="0.25">
      <c r="A29" s="20" t="s">
        <v>47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6"/>
      <c r="P29" s="15"/>
      <c r="Q29" s="15"/>
      <c r="R29" s="15"/>
      <c r="S29" s="15"/>
    </row>
    <row r="30" spans="1:19" ht="18.75" x14ac:dyDescent="0.3">
      <c r="A30" s="55" t="s">
        <v>46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</row>
  </sheetData>
  <mergeCells count="26">
    <mergeCell ref="H1:K1"/>
    <mergeCell ref="A2:T2"/>
    <mergeCell ref="A3:A8"/>
    <mergeCell ref="B3:C3"/>
    <mergeCell ref="D3:P3"/>
    <mergeCell ref="Q3:Q8"/>
    <mergeCell ref="R3:S3"/>
    <mergeCell ref="B4:B8"/>
    <mergeCell ref="C4:C8"/>
    <mergeCell ref="D4:D8"/>
    <mergeCell ref="A30:S30"/>
    <mergeCell ref="O4:P4"/>
    <mergeCell ref="R4:R8"/>
    <mergeCell ref="S4:S8"/>
    <mergeCell ref="I5:M6"/>
    <mergeCell ref="O5:P6"/>
    <mergeCell ref="I7:I8"/>
    <mergeCell ref="J7:M7"/>
    <mergeCell ref="O7:O8"/>
    <mergeCell ref="P7:P8"/>
    <mergeCell ref="E4:E8"/>
    <mergeCell ref="F4:F8"/>
    <mergeCell ref="G4:G8"/>
    <mergeCell ref="H4:H8"/>
    <mergeCell ref="I4:M4"/>
    <mergeCell ref="N4:N8"/>
  </mergeCells>
  <pageMargins left="0.70866141732283472" right="0.70866141732283472" top="0.74803149606299213" bottom="0.74803149606299213" header="0.31496062992125984" footer="0.31496062992125984"/>
  <pageSetup paperSize="8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01.07.2018 </vt:lpstr>
      <vt:lpstr>'на 01.07.2018 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2018-07-23T12:14:49Z</dcterms:modified>
</cp:coreProperties>
</file>