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Свод 2019 " sheetId="2" r:id="rId1"/>
    <sheet name="Свод 2020" sheetId="3" r:id="rId2"/>
    <sheet name="Свод 2021" sheetId="4" r:id="rId3"/>
  </sheets>
  <definedNames>
    <definedName name="Z_07D37E8F_4962_4629_86C7_0D392F299BE9_.wvu.PrintArea" localSheetId="0" hidden="1">'Свод 2019 '!$B$1:$I$34</definedName>
    <definedName name="Z_07D37E8F_4962_4629_86C7_0D392F299BE9_.wvu.PrintArea" localSheetId="1" hidden="1">'Свод 2020'!$B$1:$I$26</definedName>
    <definedName name="Z_07D37E8F_4962_4629_86C7_0D392F299BE9_.wvu.PrintArea" localSheetId="2" hidden="1">'Свод 2021'!$B$1:$I$23</definedName>
    <definedName name="Z_07D37E8F_4962_4629_86C7_0D392F299BE9_.wvu.PrintTitles" localSheetId="0" hidden="1">'Свод 2019 '!$4:$5</definedName>
    <definedName name="Z_07D37E8F_4962_4629_86C7_0D392F299BE9_.wvu.PrintTitles" localSheetId="1" hidden="1">'Свод 2020'!$4:$5</definedName>
    <definedName name="Z_07D37E8F_4962_4629_86C7_0D392F299BE9_.wvu.PrintTitles" localSheetId="2" hidden="1">'Свод 2021'!$4:$5</definedName>
    <definedName name="Z_175B7ECD_730E_43B0_ADC4_81762C8D56F7_.wvu.PrintArea" localSheetId="0" hidden="1">'Свод 2019 '!$B$1:$D$34</definedName>
    <definedName name="Z_175B7ECD_730E_43B0_ADC4_81762C8D56F7_.wvu.PrintArea" localSheetId="1" hidden="1">'Свод 2020'!$B$1:$D$26</definedName>
    <definedName name="Z_175B7ECD_730E_43B0_ADC4_81762C8D56F7_.wvu.PrintArea" localSheetId="2" hidden="1">'Свод 2021'!$B$1:$D$23</definedName>
    <definedName name="Z_175B7ECD_730E_43B0_ADC4_81762C8D56F7_.wvu.PrintTitles" localSheetId="0" hidden="1">'Свод 2019 '!$5:$5</definedName>
    <definedName name="Z_175B7ECD_730E_43B0_ADC4_81762C8D56F7_.wvu.PrintTitles" localSheetId="1" hidden="1">'Свод 2020'!$5:$5</definedName>
    <definedName name="Z_175B7ECD_730E_43B0_ADC4_81762C8D56F7_.wvu.PrintTitles" localSheetId="2" hidden="1">'Свод 2021'!$5:$5</definedName>
    <definedName name="Z_4BD3B35D_7C4D_4C0F_8AFF_496E565990A4_.wvu.PrintArea" localSheetId="0" hidden="1">'Свод 2019 '!$B$1:$D$34</definedName>
    <definedName name="Z_4BD3B35D_7C4D_4C0F_8AFF_496E565990A4_.wvu.PrintArea" localSheetId="1" hidden="1">'Свод 2020'!$B$1:$D$26</definedName>
    <definedName name="Z_4BD3B35D_7C4D_4C0F_8AFF_496E565990A4_.wvu.PrintArea" localSheetId="2" hidden="1">'Свод 2021'!$B$1:$D$23</definedName>
    <definedName name="Z_4BD3B35D_7C4D_4C0F_8AFF_496E565990A4_.wvu.PrintTitles" localSheetId="0" hidden="1">'Свод 2019 '!$5:$5</definedName>
    <definedName name="Z_4BD3B35D_7C4D_4C0F_8AFF_496E565990A4_.wvu.PrintTitles" localSheetId="1" hidden="1">'Свод 2020'!$5:$5</definedName>
    <definedName name="Z_4BD3B35D_7C4D_4C0F_8AFF_496E565990A4_.wvu.PrintTitles" localSheetId="2" hidden="1">'Свод 2021'!$5:$5</definedName>
    <definedName name="Z_4BD3B35D_7C4D_4C0F_8AFF_496E565990A4_.wvu.Rows" localSheetId="0" hidden="1">'Свод 2019 '!#REF!,'Свод 2019 '!#REF!</definedName>
    <definedName name="Z_4BD3B35D_7C4D_4C0F_8AFF_496E565990A4_.wvu.Rows" localSheetId="1" hidden="1">'Свод 2020'!#REF!,'Свод 2020'!#REF!</definedName>
    <definedName name="Z_4BD3B35D_7C4D_4C0F_8AFF_496E565990A4_.wvu.Rows" localSheetId="2" hidden="1">'Свод 2021'!#REF!,'Свод 2021'!#REF!</definedName>
    <definedName name="Z_627AADED_F90B_49B9_A675_6ADB79332F37_.wvu.PrintArea" localSheetId="0" hidden="1">'Свод 2019 '!$B$1:$D$34</definedName>
    <definedName name="Z_627AADED_F90B_49B9_A675_6ADB79332F37_.wvu.PrintArea" localSheetId="1" hidden="1">'Свод 2020'!$B$1:$D$26</definedName>
    <definedName name="Z_627AADED_F90B_49B9_A675_6ADB79332F37_.wvu.PrintArea" localSheetId="2" hidden="1">'Свод 2021'!$B$1:$D$23</definedName>
    <definedName name="Z_627AADED_F90B_49B9_A675_6ADB79332F37_.wvu.PrintTitles" localSheetId="0" hidden="1">'Свод 2019 '!$5:$5</definedName>
    <definedName name="Z_627AADED_F90B_49B9_A675_6ADB79332F37_.wvu.PrintTitles" localSheetId="1" hidden="1">'Свод 2020'!$5:$5</definedName>
    <definedName name="Z_627AADED_F90B_49B9_A675_6ADB79332F37_.wvu.PrintTitles" localSheetId="2" hidden="1">'Свод 2021'!$5:$5</definedName>
    <definedName name="Z_8AF23823_3AEC_42EA_9299_AEAF11FFF7CD_.wvu.PrintTitles" localSheetId="0" hidden="1">'Свод 2019 '!$5:$5</definedName>
    <definedName name="Z_8AF23823_3AEC_42EA_9299_AEAF11FFF7CD_.wvu.PrintTitles" localSheetId="1" hidden="1">'Свод 2020'!$5:$5</definedName>
    <definedName name="Z_8AF23823_3AEC_42EA_9299_AEAF11FFF7CD_.wvu.PrintTitles" localSheetId="2" hidden="1">'Свод 2021'!$5:$5</definedName>
    <definedName name="Z_8AF23823_3AEC_42EA_9299_AEAF11FFF7CD_.wvu.Rows" localSheetId="0" hidden="1">'Свод 2019 '!#REF!,'Свод 2019 '!#REF!,'Свод 2019 '!#REF!,'Свод 2019 '!#REF!</definedName>
    <definedName name="Z_8AF23823_3AEC_42EA_9299_AEAF11FFF7CD_.wvu.Rows" localSheetId="1" hidden="1">'Свод 2020'!#REF!,'Свод 2020'!#REF!,'Свод 2020'!#REF!,'Свод 2020'!#REF!</definedName>
    <definedName name="Z_8AF23823_3AEC_42EA_9299_AEAF11FFF7CD_.wvu.Rows" localSheetId="2" hidden="1">'Свод 2021'!#REF!,'Свод 2021'!#REF!,'Свод 2021'!#REF!,'Свод 2021'!#REF!</definedName>
    <definedName name="Z_A13FC9F6_25BE_4157_BFE5_974515FD47CE_.wvu.PrintArea" localSheetId="0" hidden="1">'Свод 2019 '!$B$1:$D$34</definedName>
    <definedName name="Z_A13FC9F6_25BE_4157_BFE5_974515FD47CE_.wvu.PrintArea" localSheetId="1" hidden="1">'Свод 2020'!$B$1:$D$26</definedName>
    <definedName name="Z_A13FC9F6_25BE_4157_BFE5_974515FD47CE_.wvu.PrintArea" localSheetId="2" hidden="1">'Свод 2021'!$B$1:$D$23</definedName>
    <definedName name="Z_A13FC9F6_25BE_4157_BFE5_974515FD47CE_.wvu.PrintTitles" localSheetId="0" hidden="1">'Свод 2019 '!$5:$5</definedName>
    <definedName name="Z_A13FC9F6_25BE_4157_BFE5_974515FD47CE_.wvu.PrintTitles" localSheetId="1" hidden="1">'Свод 2020'!$5:$5</definedName>
    <definedName name="Z_A13FC9F6_25BE_4157_BFE5_974515FD47CE_.wvu.PrintTitles" localSheetId="2" hidden="1">'Свод 2021'!$5:$5</definedName>
    <definedName name="Z_A5A30F52_0103_43C5_8685_B31807E7FE82_.wvu.PrintArea" localSheetId="0" hidden="1">'Свод 2019 '!$B$1:$D$34</definedName>
    <definedName name="Z_A5A30F52_0103_43C5_8685_B31807E7FE82_.wvu.PrintArea" localSheetId="1" hidden="1">'Свод 2020'!$B$1:$D$26</definedName>
    <definedName name="Z_A5A30F52_0103_43C5_8685_B31807E7FE82_.wvu.PrintArea" localSheetId="2" hidden="1">'Свод 2021'!$B$1:$D$23</definedName>
    <definedName name="Z_A5A30F52_0103_43C5_8685_B31807E7FE82_.wvu.PrintTitles" localSheetId="0" hidden="1">'Свод 2019 '!$5:$5</definedName>
    <definedName name="Z_A5A30F52_0103_43C5_8685_B31807E7FE82_.wvu.PrintTitles" localSheetId="1" hidden="1">'Свод 2020'!$5:$5</definedName>
    <definedName name="Z_A5A30F52_0103_43C5_8685_B31807E7FE82_.wvu.PrintTitles" localSheetId="2" hidden="1">'Свод 2021'!$5:$5</definedName>
    <definedName name="Z_A5A30F52_0103_43C5_8685_B31807E7FE82_.wvu.Rows" localSheetId="0" hidden="1">'Свод 2019 '!#REF!,'Свод 2019 '!#REF!</definedName>
    <definedName name="Z_A5A30F52_0103_43C5_8685_B31807E7FE82_.wvu.Rows" localSheetId="1" hidden="1">'Свод 2020'!#REF!,'Свод 2020'!#REF!</definedName>
    <definedName name="Z_A5A30F52_0103_43C5_8685_B31807E7FE82_.wvu.Rows" localSheetId="2" hidden="1">'Свод 2021'!#REF!,'Свод 2021'!#REF!</definedName>
    <definedName name="_xlnm.Print_Titles" localSheetId="0">'Свод 2019 '!$A:$I,'Свод 2019 '!$4:$5</definedName>
    <definedName name="_xlnm.Print_Titles" localSheetId="1">'Свод 2020'!$A:$I,'Свод 2020'!$4:$5</definedName>
    <definedName name="_xlnm.Print_Titles" localSheetId="2">'Свод 2021'!$A:$I,'Свод 2021'!$4:$5</definedName>
  </definedNames>
  <calcPr calcId="152511"/>
</workbook>
</file>

<file path=xl/calcChain.xml><?xml version="1.0" encoding="utf-8"?>
<calcChain xmlns="http://schemas.openxmlformats.org/spreadsheetml/2006/main">
  <c r="AD19" i="4" l="1"/>
  <c r="AE19" i="4"/>
  <c r="AF19" i="4"/>
  <c r="AG19" i="4"/>
  <c r="V19" i="4"/>
  <c r="AD21" i="4"/>
  <c r="AE21" i="4"/>
  <c r="AE17" i="4" s="1"/>
  <c r="AF21" i="4"/>
  <c r="AG21" i="4"/>
  <c r="AG17" i="4" s="1"/>
  <c r="V21" i="4"/>
  <c r="AC12" i="4"/>
  <c r="AG23" i="4"/>
  <c r="AF23" i="4"/>
  <c r="AE23" i="4"/>
  <c r="AD23" i="4"/>
  <c r="AB23" i="4"/>
  <c r="V23" i="4"/>
  <c r="AG22" i="4"/>
  <c r="AF22" i="4"/>
  <c r="AE22" i="4"/>
  <c r="AD22" i="4"/>
  <c r="AB22" i="4"/>
  <c r="V22" i="4"/>
  <c r="AG20" i="4"/>
  <c r="AF20" i="4"/>
  <c r="AE20" i="4"/>
  <c r="AD20" i="4"/>
  <c r="AB20" i="4"/>
  <c r="V20" i="4"/>
  <c r="AG18" i="4"/>
  <c r="AF18" i="4"/>
  <c r="AB18" i="4" s="1"/>
  <c r="AE18" i="4"/>
  <c r="AD18" i="4"/>
  <c r="V18" i="4"/>
  <c r="AD17" i="4"/>
  <c r="AA17" i="4"/>
  <c r="Z17" i="4"/>
  <c r="Y17" i="4"/>
  <c r="X17" i="4"/>
  <c r="V16" i="4"/>
  <c r="V15" i="4"/>
  <c r="V14" i="4"/>
  <c r="V13" i="4"/>
  <c r="AG12" i="4"/>
  <c r="AF12" i="4"/>
  <c r="AE12" i="4"/>
  <c r="AD12" i="4"/>
  <c r="V12" i="4"/>
  <c r="AG11" i="4"/>
  <c r="AF11" i="4"/>
  <c r="AE11" i="4"/>
  <c r="AD11" i="4"/>
  <c r="V11" i="4"/>
  <c r="AG10" i="4"/>
  <c r="AF10" i="4"/>
  <c r="AE10" i="4"/>
  <c r="AD10" i="4"/>
  <c r="V10" i="4"/>
  <c r="AA9" i="4"/>
  <c r="Z9" i="4"/>
  <c r="Y9" i="4"/>
  <c r="X9" i="4"/>
  <c r="AG8" i="4"/>
  <c r="AF8" i="4"/>
  <c r="AB8" i="4" s="1"/>
  <c r="AB7" i="4" s="1"/>
  <c r="AE8" i="4"/>
  <c r="AD8" i="4"/>
  <c r="V8" i="4"/>
  <c r="AG7" i="4"/>
  <c r="AF7" i="4"/>
  <c r="AE7" i="4"/>
  <c r="AD7" i="4"/>
  <c r="AA7" i="4"/>
  <c r="Z7" i="4"/>
  <c r="Y7" i="4"/>
  <c r="X7" i="4"/>
  <c r="V7" i="4"/>
  <c r="AA6" i="4"/>
  <c r="Y6" i="4"/>
  <c r="AD22" i="3"/>
  <c r="AB22" i="3" s="1"/>
  <c r="AE22" i="3"/>
  <c r="AF22" i="3"/>
  <c r="AG22" i="3"/>
  <c r="AD23" i="3"/>
  <c r="AE23" i="3"/>
  <c r="AF23" i="3"/>
  <c r="AG23" i="3"/>
  <c r="V22" i="3"/>
  <c r="V23" i="3"/>
  <c r="AD19" i="3"/>
  <c r="AE19" i="3"/>
  <c r="AF19" i="3"/>
  <c r="AG19" i="3"/>
  <c r="AG17" i="3" s="1"/>
  <c r="V19" i="3"/>
  <c r="AC12" i="3"/>
  <c r="AG26" i="3"/>
  <c r="AF26" i="3"/>
  <c r="AE26" i="3"/>
  <c r="AD26" i="3"/>
  <c r="AB26" i="3"/>
  <c r="V26" i="3"/>
  <c r="AG25" i="3"/>
  <c r="AF25" i="3"/>
  <c r="AE25" i="3"/>
  <c r="AD25" i="3"/>
  <c r="AB25" i="3"/>
  <c r="V25" i="3"/>
  <c r="AG24" i="3"/>
  <c r="AF24" i="3"/>
  <c r="AE24" i="3"/>
  <c r="AD24" i="3"/>
  <c r="AB24" i="3"/>
  <c r="V24" i="3"/>
  <c r="AG21" i="3"/>
  <c r="AF21" i="3"/>
  <c r="AE21" i="3"/>
  <c r="AD21" i="3"/>
  <c r="AB21" i="3"/>
  <c r="V21" i="3"/>
  <c r="AG20" i="3"/>
  <c r="AF20" i="3"/>
  <c r="AE20" i="3"/>
  <c r="AD20" i="3"/>
  <c r="AB20" i="3"/>
  <c r="V20" i="3"/>
  <c r="AG18" i="3"/>
  <c r="AF18" i="3"/>
  <c r="AE18" i="3"/>
  <c r="AD18" i="3"/>
  <c r="AB18" i="3"/>
  <c r="V18" i="3"/>
  <c r="AD17" i="3"/>
  <c r="AA17" i="3"/>
  <c r="Z17" i="3"/>
  <c r="Y17" i="3"/>
  <c r="X17" i="3"/>
  <c r="V16" i="3"/>
  <c r="V15" i="3"/>
  <c r="V14" i="3"/>
  <c r="V13" i="3"/>
  <c r="V12" i="3"/>
  <c r="V11" i="3"/>
  <c r="V10" i="3"/>
  <c r="V9" i="3" s="1"/>
  <c r="AA9" i="3"/>
  <c r="Z9" i="3"/>
  <c r="Y9" i="3"/>
  <c r="X9" i="3"/>
  <c r="AG8" i="3"/>
  <c r="AF8" i="3"/>
  <c r="AE8" i="3"/>
  <c r="AD8" i="3"/>
  <c r="AB8" i="3"/>
  <c r="AB7" i="3" s="1"/>
  <c r="V8" i="3"/>
  <c r="AG7" i="3"/>
  <c r="AF7" i="3"/>
  <c r="AE7" i="3"/>
  <c r="AD7" i="3"/>
  <c r="AC7" i="3"/>
  <c r="AA7" i="3"/>
  <c r="AA6" i="3" s="1"/>
  <c r="Z7" i="3"/>
  <c r="Y7" i="3"/>
  <c r="Y6" i="3" s="1"/>
  <c r="X7" i="3"/>
  <c r="V7" i="3"/>
  <c r="Z6" i="3"/>
  <c r="X6" i="3"/>
  <c r="V25" i="2"/>
  <c r="AD31" i="2"/>
  <c r="AE31" i="2"/>
  <c r="AF31" i="2"/>
  <c r="AG31" i="2"/>
  <c r="AG17" i="2" s="1"/>
  <c r="V31" i="2"/>
  <c r="AD30" i="2"/>
  <c r="AE30" i="2"/>
  <c r="AF30" i="2"/>
  <c r="AG30" i="2"/>
  <c r="AB29" i="2"/>
  <c r="V30" i="2"/>
  <c r="AD29" i="2"/>
  <c r="AE29" i="2"/>
  <c r="AF29" i="2"/>
  <c r="AG29" i="2"/>
  <c r="V29" i="2"/>
  <c r="AD25" i="2"/>
  <c r="AE25" i="2"/>
  <c r="AB25" i="2" s="1"/>
  <c r="AF25" i="2"/>
  <c r="AG25" i="2"/>
  <c r="AC13" i="2"/>
  <c r="AC9" i="2" s="1"/>
  <c r="AC6" i="2" s="1"/>
  <c r="AG34" i="2"/>
  <c r="AF34" i="2"/>
  <c r="AE34" i="2"/>
  <c r="AD34" i="2"/>
  <c r="AB34" i="2" s="1"/>
  <c r="V34" i="2"/>
  <c r="AG33" i="2"/>
  <c r="AF33" i="2"/>
  <c r="AE33" i="2"/>
  <c r="AD33" i="2"/>
  <c r="AB33" i="2" s="1"/>
  <c r="V33" i="2"/>
  <c r="AG32" i="2"/>
  <c r="AF32" i="2"/>
  <c r="AE32" i="2"/>
  <c r="AD32" i="2"/>
  <c r="AB32" i="2" s="1"/>
  <c r="V32" i="2"/>
  <c r="AG28" i="2"/>
  <c r="AF28" i="2"/>
  <c r="AE28" i="2"/>
  <c r="AD28" i="2"/>
  <c r="V28" i="2"/>
  <c r="AG27" i="2"/>
  <c r="AF27" i="2"/>
  <c r="AE27" i="2"/>
  <c r="AD27" i="2"/>
  <c r="V27" i="2"/>
  <c r="AG26" i="2"/>
  <c r="AF26" i="2"/>
  <c r="AE26" i="2"/>
  <c r="AD26" i="2"/>
  <c r="AB26" i="2" s="1"/>
  <c r="V26" i="2"/>
  <c r="AG24" i="2"/>
  <c r="AF24" i="2"/>
  <c r="AE24" i="2"/>
  <c r="AD24" i="2"/>
  <c r="AB24" i="2" s="1"/>
  <c r="V24" i="2"/>
  <c r="AG23" i="2"/>
  <c r="AF23" i="2"/>
  <c r="AE23" i="2"/>
  <c r="AD23" i="2"/>
  <c r="AB23" i="2" s="1"/>
  <c r="V23" i="2"/>
  <c r="AG22" i="2"/>
  <c r="AF22" i="2"/>
  <c r="AE22" i="2"/>
  <c r="AD22" i="2"/>
  <c r="AB22" i="2" s="1"/>
  <c r="V22" i="2"/>
  <c r="AG21" i="2"/>
  <c r="AF21" i="2"/>
  <c r="AE21" i="2"/>
  <c r="AD21" i="2"/>
  <c r="AB21" i="2" s="1"/>
  <c r="V21" i="2"/>
  <c r="AG20" i="2"/>
  <c r="AF20" i="2"/>
  <c r="AE20" i="2"/>
  <c r="AD20" i="2"/>
  <c r="AB20" i="2" s="1"/>
  <c r="V20" i="2"/>
  <c r="AG19" i="2"/>
  <c r="AF19" i="2"/>
  <c r="AE19" i="2"/>
  <c r="AD19" i="2"/>
  <c r="AB19" i="2" s="1"/>
  <c r="V19" i="2"/>
  <c r="AG18" i="2"/>
  <c r="AF18" i="2"/>
  <c r="AE18" i="2"/>
  <c r="AD18" i="2"/>
  <c r="AB18" i="2" s="1"/>
  <c r="V18" i="2"/>
  <c r="AA17" i="2"/>
  <c r="Z17" i="2"/>
  <c r="Y17" i="2"/>
  <c r="X17" i="2"/>
  <c r="X6" i="2" s="1"/>
  <c r="V16" i="2"/>
  <c r="V15" i="2"/>
  <c r="V14" i="2"/>
  <c r="V13" i="2"/>
  <c r="V12" i="2"/>
  <c r="AG11" i="2"/>
  <c r="AF11" i="2"/>
  <c r="AE11" i="2"/>
  <c r="V11" i="2"/>
  <c r="AG10" i="2"/>
  <c r="AF10" i="2"/>
  <c r="AE10" i="2"/>
  <c r="AD10" i="2"/>
  <c r="AB10" i="2"/>
  <c r="V10" i="2"/>
  <c r="AA9" i="2"/>
  <c r="AA6" i="2" s="1"/>
  <c r="Z9" i="2"/>
  <c r="Y9" i="2"/>
  <c r="X9" i="2"/>
  <c r="W9" i="2"/>
  <c r="V9" i="2" s="1"/>
  <c r="AG8" i="2"/>
  <c r="AF8" i="2"/>
  <c r="AB8" i="2" s="1"/>
  <c r="AB7" i="2" s="1"/>
  <c r="AE8" i="2"/>
  <c r="AD8" i="2"/>
  <c r="V8" i="2"/>
  <c r="V7" i="2" s="1"/>
  <c r="AG7" i="2"/>
  <c r="AF7" i="2"/>
  <c r="AE7" i="2"/>
  <c r="AD7" i="2"/>
  <c r="AA7" i="2"/>
  <c r="Z7" i="2"/>
  <c r="Y7" i="2"/>
  <c r="X7" i="2"/>
  <c r="W7" i="2"/>
  <c r="Z6" i="2"/>
  <c r="AF17" i="4" l="1"/>
  <c r="AB19" i="4"/>
  <c r="V17" i="4"/>
  <c r="AB21" i="4"/>
  <c r="AB17" i="4" s="1"/>
  <c r="V9" i="4"/>
  <c r="AB11" i="4"/>
  <c r="V6" i="4"/>
  <c r="X6" i="4"/>
  <c r="Z6" i="4"/>
  <c r="AB10" i="4"/>
  <c r="AB12" i="4"/>
  <c r="AC9" i="4"/>
  <c r="AC6" i="4" s="1"/>
  <c r="AE17" i="3"/>
  <c r="AF17" i="3"/>
  <c r="AB23" i="3"/>
  <c r="V17" i="3"/>
  <c r="V6" i="3" s="1"/>
  <c r="AB19" i="3"/>
  <c r="AB17" i="3" s="1"/>
  <c r="AC9" i="3"/>
  <c r="AC6" i="3" s="1"/>
  <c r="V17" i="2"/>
  <c r="Y6" i="2"/>
  <c r="AF17" i="2"/>
  <c r="AB31" i="2"/>
  <c r="AB27" i="2"/>
  <c r="AE17" i="2"/>
  <c r="AB30" i="2"/>
  <c r="AD17" i="2"/>
  <c r="AB28" i="2"/>
  <c r="V6" i="2"/>
  <c r="W6" i="2"/>
  <c r="Q6" i="4"/>
  <c r="P12" i="4"/>
  <c r="Q9" i="4"/>
  <c r="Q12" i="4"/>
  <c r="R12" i="4"/>
  <c r="S12" i="4"/>
  <c r="T12" i="4"/>
  <c r="U12" i="4"/>
  <c r="J12" i="4"/>
  <c r="AB17" i="2" l="1"/>
  <c r="R11" i="4"/>
  <c r="S11" i="4"/>
  <c r="T11" i="4"/>
  <c r="U11" i="4"/>
  <c r="J11" i="4"/>
  <c r="R11" i="3"/>
  <c r="AD11" i="3" s="1"/>
  <c r="S11" i="3"/>
  <c r="AE11" i="3" s="1"/>
  <c r="T11" i="3"/>
  <c r="AF11" i="3" s="1"/>
  <c r="U11" i="3"/>
  <c r="AG11" i="3" s="1"/>
  <c r="J11" i="3"/>
  <c r="E20" i="3"/>
  <c r="J20" i="3"/>
  <c r="R20" i="3"/>
  <c r="S20" i="3"/>
  <c r="T20" i="3"/>
  <c r="U20" i="3"/>
  <c r="J12" i="3"/>
  <c r="Q12" i="3"/>
  <c r="Q9" i="3" s="1"/>
  <c r="R12" i="3"/>
  <c r="S12" i="3"/>
  <c r="AE12" i="3" s="1"/>
  <c r="T12" i="3"/>
  <c r="AF12" i="3" s="1"/>
  <c r="U12" i="3"/>
  <c r="AG12" i="3" s="1"/>
  <c r="Q7" i="3"/>
  <c r="AB11" i="3" l="1"/>
  <c r="P12" i="3"/>
  <c r="AD12" i="3"/>
  <c r="AB12" i="3" s="1"/>
  <c r="P11" i="4"/>
  <c r="P11" i="3"/>
  <c r="P20" i="3"/>
  <c r="Q6" i="3"/>
  <c r="R11" i="2"/>
  <c r="AD11" i="2" s="1"/>
  <c r="AB11" i="2" s="1"/>
  <c r="S11" i="2"/>
  <c r="T11" i="2"/>
  <c r="U11" i="2"/>
  <c r="J11" i="2"/>
  <c r="R19" i="2"/>
  <c r="S19" i="2"/>
  <c r="T19" i="2"/>
  <c r="U19" i="2"/>
  <c r="J19" i="2"/>
  <c r="K7" i="2"/>
  <c r="J10" i="2"/>
  <c r="J12" i="2"/>
  <c r="K9" i="2"/>
  <c r="Q9" i="2"/>
  <c r="Q6" i="2" s="1"/>
  <c r="R13" i="2"/>
  <c r="AD13" i="2" s="1"/>
  <c r="S13" i="2"/>
  <c r="AE13" i="2" s="1"/>
  <c r="T13" i="2"/>
  <c r="AF13" i="2" s="1"/>
  <c r="U13" i="2"/>
  <c r="Q13" i="2"/>
  <c r="J13" i="2"/>
  <c r="P13" i="2" l="1"/>
  <c r="AG13" i="2"/>
  <c r="AB13" i="2" s="1"/>
  <c r="P19" i="2"/>
  <c r="P11" i="2"/>
  <c r="K6" i="2"/>
  <c r="U23" i="4"/>
  <c r="T23" i="4"/>
  <c r="S23" i="4"/>
  <c r="R23" i="4"/>
  <c r="J23" i="4"/>
  <c r="E23" i="4"/>
  <c r="U22" i="4"/>
  <c r="T22" i="4"/>
  <c r="S22" i="4"/>
  <c r="R22" i="4"/>
  <c r="J22" i="4"/>
  <c r="E22" i="4"/>
  <c r="U20" i="4"/>
  <c r="T20" i="4"/>
  <c r="S20" i="4"/>
  <c r="R20" i="4"/>
  <c r="J20" i="4"/>
  <c r="E20" i="4"/>
  <c r="U18" i="4"/>
  <c r="T18" i="4"/>
  <c r="S18" i="4"/>
  <c r="R18" i="4"/>
  <c r="J18" i="4"/>
  <c r="J17" i="4" s="1"/>
  <c r="E18" i="4"/>
  <c r="O17" i="4"/>
  <c r="N17" i="4"/>
  <c r="M17" i="4"/>
  <c r="L17" i="4"/>
  <c r="I17" i="4"/>
  <c r="H17" i="4"/>
  <c r="G17" i="4"/>
  <c r="F17" i="4"/>
  <c r="E17" i="4"/>
  <c r="U16" i="4"/>
  <c r="AG16" i="4" s="1"/>
  <c r="T16" i="4"/>
  <c r="AF16" i="4" s="1"/>
  <c r="S16" i="4"/>
  <c r="AE16" i="4" s="1"/>
  <c r="R16" i="4"/>
  <c r="AD16" i="4" s="1"/>
  <c r="AB16" i="4" s="1"/>
  <c r="J16" i="4"/>
  <c r="E16" i="4"/>
  <c r="U15" i="4"/>
  <c r="AG15" i="4" s="1"/>
  <c r="T15" i="4"/>
  <c r="AF15" i="4" s="1"/>
  <c r="S15" i="4"/>
  <c r="AE15" i="4" s="1"/>
  <c r="R15" i="4"/>
  <c r="AD15" i="4" s="1"/>
  <c r="AB15" i="4" s="1"/>
  <c r="J15" i="4"/>
  <c r="E15" i="4"/>
  <c r="U14" i="4"/>
  <c r="AG14" i="4" s="1"/>
  <c r="T14" i="4"/>
  <c r="AF14" i="4" s="1"/>
  <c r="S14" i="4"/>
  <c r="AE14" i="4" s="1"/>
  <c r="R14" i="4"/>
  <c r="AD14" i="4" s="1"/>
  <c r="AB14" i="4" s="1"/>
  <c r="J14" i="4"/>
  <c r="E14" i="4"/>
  <c r="U13" i="4"/>
  <c r="AG13" i="4" s="1"/>
  <c r="AG9" i="4" s="1"/>
  <c r="AG6" i="4" s="1"/>
  <c r="T13" i="4"/>
  <c r="AF13" i="4" s="1"/>
  <c r="AF9" i="4" s="1"/>
  <c r="AF6" i="4" s="1"/>
  <c r="S13" i="4"/>
  <c r="R13" i="4"/>
  <c r="AD13" i="4" s="1"/>
  <c r="J13" i="4"/>
  <c r="E13" i="4"/>
  <c r="U10" i="4"/>
  <c r="T10" i="4"/>
  <c r="R10" i="4"/>
  <c r="E10" i="4"/>
  <c r="O9" i="4"/>
  <c r="N9" i="4"/>
  <c r="L9" i="4"/>
  <c r="I9" i="4"/>
  <c r="H9" i="4"/>
  <c r="G9" i="4"/>
  <c r="F9" i="4"/>
  <c r="U8" i="4"/>
  <c r="T8" i="4"/>
  <c r="T7" i="4" s="1"/>
  <c r="S8" i="4"/>
  <c r="S7" i="4" s="1"/>
  <c r="R8" i="4"/>
  <c r="J8" i="4"/>
  <c r="J7" i="4" s="1"/>
  <c r="E8" i="4"/>
  <c r="U7" i="4"/>
  <c r="O7" i="4"/>
  <c r="N7" i="4"/>
  <c r="M7" i="4"/>
  <c r="L7" i="4"/>
  <c r="I7" i="4"/>
  <c r="H7" i="4"/>
  <c r="G7" i="4"/>
  <c r="F7" i="4"/>
  <c r="E7" i="4"/>
  <c r="H6" i="4"/>
  <c r="U26" i="3"/>
  <c r="T26" i="3"/>
  <c r="S26" i="3"/>
  <c r="R26" i="3"/>
  <c r="J26" i="3"/>
  <c r="E26" i="3"/>
  <c r="U25" i="3"/>
  <c r="T25" i="3"/>
  <c r="S25" i="3"/>
  <c r="R25" i="3"/>
  <c r="J25" i="3"/>
  <c r="E25" i="3"/>
  <c r="U24" i="3"/>
  <c r="T24" i="3"/>
  <c r="S24" i="3"/>
  <c r="R24" i="3"/>
  <c r="J24" i="3"/>
  <c r="E24" i="3"/>
  <c r="U21" i="3"/>
  <c r="T21" i="3"/>
  <c r="S21" i="3"/>
  <c r="R21" i="3"/>
  <c r="J21" i="3"/>
  <c r="E21" i="3"/>
  <c r="U18" i="3"/>
  <c r="T18" i="3"/>
  <c r="S18" i="3"/>
  <c r="R18" i="3"/>
  <c r="J18" i="3"/>
  <c r="E18" i="3"/>
  <c r="O17" i="3"/>
  <c r="N17" i="3"/>
  <c r="M17" i="3"/>
  <c r="L17" i="3"/>
  <c r="I17" i="3"/>
  <c r="H17" i="3"/>
  <c r="G17" i="3"/>
  <c r="F17" i="3"/>
  <c r="U16" i="3"/>
  <c r="AG16" i="3" s="1"/>
  <c r="T16" i="3"/>
  <c r="AF16" i="3" s="1"/>
  <c r="S16" i="3"/>
  <c r="AE16" i="3" s="1"/>
  <c r="R16" i="3"/>
  <c r="AD16" i="3" s="1"/>
  <c r="J16" i="3"/>
  <c r="E16" i="3"/>
  <c r="U15" i="3"/>
  <c r="AG15" i="3" s="1"/>
  <c r="T15" i="3"/>
  <c r="AF15" i="3" s="1"/>
  <c r="S15" i="3"/>
  <c r="AE15" i="3" s="1"/>
  <c r="R15" i="3"/>
  <c r="AD15" i="3" s="1"/>
  <c r="J15" i="3"/>
  <c r="E15" i="3"/>
  <c r="U14" i="3"/>
  <c r="AG14" i="3" s="1"/>
  <c r="T14" i="3"/>
  <c r="AF14" i="3" s="1"/>
  <c r="S14" i="3"/>
  <c r="AE14" i="3" s="1"/>
  <c r="R14" i="3"/>
  <c r="AD14" i="3" s="1"/>
  <c r="J14" i="3"/>
  <c r="E14" i="3"/>
  <c r="U13" i="3"/>
  <c r="AG13" i="3" s="1"/>
  <c r="T13" i="3"/>
  <c r="AF13" i="3" s="1"/>
  <c r="S13" i="3"/>
  <c r="AE13" i="3" s="1"/>
  <c r="R13" i="3"/>
  <c r="AD13" i="3" s="1"/>
  <c r="J13" i="3"/>
  <c r="E13" i="3"/>
  <c r="U10" i="3"/>
  <c r="AG10" i="3" s="1"/>
  <c r="AG9" i="3" s="1"/>
  <c r="AG6" i="3" s="1"/>
  <c r="T10" i="3"/>
  <c r="AF10" i="3" s="1"/>
  <c r="AF9" i="3" s="1"/>
  <c r="AF6" i="3" s="1"/>
  <c r="S10" i="3"/>
  <c r="AE10" i="3" s="1"/>
  <c r="AE9" i="3" s="1"/>
  <c r="AE6" i="3" s="1"/>
  <c r="R10" i="3"/>
  <c r="AD10" i="3" s="1"/>
  <c r="J10" i="3"/>
  <c r="E10" i="3"/>
  <c r="O9" i="3"/>
  <c r="N9" i="3"/>
  <c r="M9" i="3"/>
  <c r="L9" i="3"/>
  <c r="I9" i="3"/>
  <c r="H9" i="3"/>
  <c r="G9" i="3"/>
  <c r="F9" i="3"/>
  <c r="U8" i="3"/>
  <c r="U7" i="3" s="1"/>
  <c r="T8" i="3"/>
  <c r="T7" i="3" s="1"/>
  <c r="S8" i="3"/>
  <c r="S7" i="3" s="1"/>
  <c r="R8" i="3"/>
  <c r="R7" i="3" s="1"/>
  <c r="J8" i="3"/>
  <c r="J7" i="3" s="1"/>
  <c r="E8" i="3"/>
  <c r="E7" i="3" s="1"/>
  <c r="O7" i="3"/>
  <c r="N7" i="3"/>
  <c r="M7" i="3"/>
  <c r="L7" i="3"/>
  <c r="I7" i="3"/>
  <c r="H7" i="3"/>
  <c r="G7" i="3"/>
  <c r="F7" i="3"/>
  <c r="R20" i="2"/>
  <c r="S20" i="2"/>
  <c r="T20" i="2"/>
  <c r="U20" i="2"/>
  <c r="R21" i="2"/>
  <c r="P21" i="2" s="1"/>
  <c r="S21" i="2"/>
  <c r="T21" i="2"/>
  <c r="U21" i="2"/>
  <c r="R22" i="2"/>
  <c r="S22" i="2"/>
  <c r="T22" i="2"/>
  <c r="U22" i="2"/>
  <c r="R23" i="2"/>
  <c r="S23" i="2"/>
  <c r="T23" i="2"/>
  <c r="U23" i="2"/>
  <c r="R24" i="2"/>
  <c r="S24" i="2"/>
  <c r="T24" i="2"/>
  <c r="U24" i="2"/>
  <c r="R26" i="2"/>
  <c r="S26" i="2"/>
  <c r="T26" i="2"/>
  <c r="U26" i="2"/>
  <c r="R27" i="2"/>
  <c r="S27" i="2"/>
  <c r="T27" i="2"/>
  <c r="U27" i="2"/>
  <c r="R28" i="2"/>
  <c r="S28" i="2"/>
  <c r="T28" i="2"/>
  <c r="U28" i="2"/>
  <c r="R32" i="2"/>
  <c r="S32" i="2"/>
  <c r="T32" i="2"/>
  <c r="U32" i="2"/>
  <c r="R33" i="2"/>
  <c r="S33" i="2"/>
  <c r="T33" i="2"/>
  <c r="U33" i="2"/>
  <c r="R34" i="2"/>
  <c r="S34" i="2"/>
  <c r="T34" i="2"/>
  <c r="U34" i="2"/>
  <c r="S18" i="2"/>
  <c r="T18" i="2"/>
  <c r="U18" i="2"/>
  <c r="R18" i="2"/>
  <c r="J23" i="2"/>
  <c r="J24" i="2"/>
  <c r="J26" i="2"/>
  <c r="J27" i="2"/>
  <c r="J28" i="2"/>
  <c r="J32" i="2"/>
  <c r="J33" i="2"/>
  <c r="J34" i="2"/>
  <c r="J18" i="2"/>
  <c r="J20" i="2"/>
  <c r="J21" i="2"/>
  <c r="F17" i="2"/>
  <c r="G17" i="2"/>
  <c r="H17" i="2"/>
  <c r="I17" i="2"/>
  <c r="L17" i="2"/>
  <c r="M17" i="2"/>
  <c r="N17" i="2"/>
  <c r="O17" i="2"/>
  <c r="E21" i="2"/>
  <c r="AD9" i="4" l="1"/>
  <c r="AD6" i="4" s="1"/>
  <c r="P13" i="4"/>
  <c r="AE13" i="4"/>
  <c r="AE9" i="4" s="1"/>
  <c r="AE6" i="4" s="1"/>
  <c r="AB10" i="3"/>
  <c r="AD9" i="3"/>
  <c r="AD6" i="3" s="1"/>
  <c r="AB13" i="3"/>
  <c r="AB14" i="3"/>
  <c r="AB15" i="3"/>
  <c r="AB16" i="3"/>
  <c r="P23" i="4"/>
  <c r="U17" i="4"/>
  <c r="O6" i="4"/>
  <c r="T9" i="4"/>
  <c r="U9" i="4"/>
  <c r="U6" i="4" s="1"/>
  <c r="P18" i="4"/>
  <c r="J17" i="3"/>
  <c r="R9" i="3"/>
  <c r="I6" i="3"/>
  <c r="E9" i="3"/>
  <c r="P15" i="3"/>
  <c r="U9" i="3"/>
  <c r="P21" i="3"/>
  <c r="N6" i="3"/>
  <c r="P18" i="2"/>
  <c r="P33" i="2"/>
  <c r="P28" i="2"/>
  <c r="P23" i="2"/>
  <c r="P26" i="2"/>
  <c r="P34" i="2"/>
  <c r="P32" i="2"/>
  <c r="P27" i="2"/>
  <c r="P24" i="2"/>
  <c r="P22" i="2"/>
  <c r="P20" i="2"/>
  <c r="L6" i="3"/>
  <c r="P18" i="3"/>
  <c r="P14" i="3"/>
  <c r="P16" i="3"/>
  <c r="F6" i="3"/>
  <c r="M6" i="3"/>
  <c r="O6" i="3"/>
  <c r="R17" i="3"/>
  <c r="P25" i="3"/>
  <c r="F6" i="4"/>
  <c r="L6" i="4"/>
  <c r="N6" i="4"/>
  <c r="P15" i="4"/>
  <c r="P16" i="4"/>
  <c r="S17" i="4"/>
  <c r="P20" i="4"/>
  <c r="P22" i="4"/>
  <c r="G6" i="4"/>
  <c r="P14" i="4"/>
  <c r="E9" i="4"/>
  <c r="E6" i="4" s="1"/>
  <c r="T17" i="4"/>
  <c r="I6" i="4"/>
  <c r="P8" i="4"/>
  <c r="P7" i="4" s="1"/>
  <c r="R7" i="4"/>
  <c r="R9" i="4"/>
  <c r="R17" i="4"/>
  <c r="G6" i="3"/>
  <c r="P24" i="3"/>
  <c r="U17" i="3"/>
  <c r="U6" i="3" s="1"/>
  <c r="P26" i="3"/>
  <c r="T17" i="3"/>
  <c r="E17" i="3"/>
  <c r="S17" i="3"/>
  <c r="H6" i="3"/>
  <c r="S9" i="3"/>
  <c r="T9" i="3"/>
  <c r="J9" i="3"/>
  <c r="J6" i="3" s="1"/>
  <c r="P10" i="3"/>
  <c r="P8" i="3"/>
  <c r="P7" i="3" s="1"/>
  <c r="P13" i="3"/>
  <c r="E20" i="2"/>
  <c r="E18" i="2"/>
  <c r="E22" i="2"/>
  <c r="E23" i="2"/>
  <c r="E24" i="2"/>
  <c r="E26" i="2"/>
  <c r="E27" i="2"/>
  <c r="E28" i="2"/>
  <c r="E32" i="2"/>
  <c r="E33" i="2"/>
  <c r="E34" i="2"/>
  <c r="L7" i="2"/>
  <c r="M7" i="2"/>
  <c r="N7" i="2"/>
  <c r="O7" i="2"/>
  <c r="J8" i="2"/>
  <c r="J7" i="2" s="1"/>
  <c r="R8" i="2"/>
  <c r="S8" i="2"/>
  <c r="S7" i="2" s="1"/>
  <c r="T8" i="2"/>
  <c r="T7" i="2" s="1"/>
  <c r="U8" i="2"/>
  <c r="U7" i="2" s="1"/>
  <c r="L9" i="2"/>
  <c r="M9" i="2"/>
  <c r="N9" i="2"/>
  <c r="O9" i="2"/>
  <c r="R10" i="2"/>
  <c r="S10" i="2"/>
  <c r="T10" i="2"/>
  <c r="U10" i="2"/>
  <c r="R12" i="2"/>
  <c r="AD12" i="2" s="1"/>
  <c r="S12" i="2"/>
  <c r="AE12" i="2" s="1"/>
  <c r="T12" i="2"/>
  <c r="AF12" i="2" s="1"/>
  <c r="U12" i="2"/>
  <c r="AG12" i="2" s="1"/>
  <c r="J14" i="2"/>
  <c r="R14" i="2"/>
  <c r="AD14" i="2" s="1"/>
  <c r="S14" i="2"/>
  <c r="AE14" i="2" s="1"/>
  <c r="T14" i="2"/>
  <c r="AF14" i="2" s="1"/>
  <c r="U14" i="2"/>
  <c r="AG14" i="2" s="1"/>
  <c r="J15" i="2"/>
  <c r="R15" i="2"/>
  <c r="AD15" i="2" s="1"/>
  <c r="S15" i="2"/>
  <c r="AE15" i="2" s="1"/>
  <c r="T15" i="2"/>
  <c r="AF15" i="2" s="1"/>
  <c r="U15" i="2"/>
  <c r="AG15" i="2" s="1"/>
  <c r="J16" i="2"/>
  <c r="R16" i="2"/>
  <c r="AD16" i="2" s="1"/>
  <c r="S16" i="2"/>
  <c r="AE16" i="2" s="1"/>
  <c r="T16" i="2"/>
  <c r="AF16" i="2" s="1"/>
  <c r="U16" i="2"/>
  <c r="AG16" i="2" s="1"/>
  <c r="J22" i="2"/>
  <c r="J17" i="2" s="1"/>
  <c r="E16" i="2"/>
  <c r="E15" i="2"/>
  <c r="E14" i="2"/>
  <c r="E12" i="2"/>
  <c r="E10" i="2"/>
  <c r="I9" i="2"/>
  <c r="H9" i="2"/>
  <c r="G9" i="2"/>
  <c r="F9" i="2"/>
  <c r="E8" i="2"/>
  <c r="E7" i="2" s="1"/>
  <c r="I7" i="2"/>
  <c r="H7" i="2"/>
  <c r="G7" i="2"/>
  <c r="F7" i="2"/>
  <c r="AB13" i="4" l="1"/>
  <c r="AB9" i="4" s="1"/>
  <c r="AB6" i="4" s="1"/>
  <c r="AB9" i="3"/>
  <c r="AB6" i="3" s="1"/>
  <c r="P9" i="3"/>
  <c r="AB15" i="2"/>
  <c r="AF9" i="2"/>
  <c r="AF6" i="2" s="1"/>
  <c r="AB12" i="2"/>
  <c r="AD9" i="2"/>
  <c r="AD6" i="2" s="1"/>
  <c r="AB16" i="2"/>
  <c r="AB14" i="2"/>
  <c r="AG9" i="2"/>
  <c r="AG6" i="2" s="1"/>
  <c r="AE9" i="2"/>
  <c r="AE6" i="2" s="1"/>
  <c r="T6" i="4"/>
  <c r="P17" i="4"/>
  <c r="R6" i="3"/>
  <c r="S6" i="3"/>
  <c r="E6" i="3"/>
  <c r="J9" i="2"/>
  <c r="J6" i="2" s="1"/>
  <c r="R6" i="4"/>
  <c r="P17" i="3"/>
  <c r="P6" i="3" s="1"/>
  <c r="T6" i="3"/>
  <c r="T17" i="2"/>
  <c r="R17" i="2"/>
  <c r="E17" i="2"/>
  <c r="I6" i="2"/>
  <c r="U17" i="2"/>
  <c r="S17" i="2"/>
  <c r="H6" i="2"/>
  <c r="T9" i="2"/>
  <c r="E9" i="2"/>
  <c r="G6" i="2"/>
  <c r="P15" i="2"/>
  <c r="P16" i="2"/>
  <c r="O6" i="2"/>
  <c r="M6" i="2"/>
  <c r="F6" i="2"/>
  <c r="U9" i="2"/>
  <c r="S9" i="2"/>
  <c r="P14" i="2"/>
  <c r="P12" i="2"/>
  <c r="P10" i="2"/>
  <c r="R9" i="2"/>
  <c r="P8" i="2"/>
  <c r="P7" i="2" s="1"/>
  <c r="R7" i="2"/>
  <c r="N6" i="2"/>
  <c r="L6" i="2"/>
  <c r="P9" i="2" l="1"/>
  <c r="AB9" i="2"/>
  <c r="AB6" i="2" s="1"/>
  <c r="E6" i="2"/>
  <c r="T6" i="2"/>
  <c r="U6" i="2"/>
  <c r="P17" i="2"/>
  <c r="S6" i="2"/>
  <c r="R6" i="2"/>
  <c r="M9" i="4"/>
  <c r="M6" i="4" s="1"/>
  <c r="J10" i="4"/>
  <c r="J9" i="4" s="1"/>
  <c r="J6" i="4" s="1"/>
  <c r="S10" i="4"/>
  <c r="P10" i="4" s="1"/>
  <c r="P9" i="4" s="1"/>
  <c r="P6" i="4" s="1"/>
  <c r="P6" i="2" l="1"/>
  <c r="S9" i="4"/>
  <c r="S6" i="4" s="1"/>
</calcChain>
</file>

<file path=xl/sharedStrings.xml><?xml version="1.0" encoding="utf-8"?>
<sst xmlns="http://schemas.openxmlformats.org/spreadsheetml/2006/main" count="368" uniqueCount="95">
  <si>
    <t>СВОДНАЯ ИНФОРМАЦИЯ ОБ ОБЪЕМЕ МЕЖБЮДЖЕТНЫХ ТРАНСФЕРТОВ ИЗ ОКРУЖНОГО БЮДЖЕТА НА 2019 ГОД</t>
  </si>
  <si>
    <t>Целевая статья</t>
  </si>
  <si>
    <t>Содержание</t>
  </si>
  <si>
    <t>ГРБС</t>
  </si>
  <si>
    <t>Раздел, подраздел</t>
  </si>
  <si>
    <t>Сумма</t>
  </si>
  <si>
    <t>ВСЕГО</t>
  </si>
  <si>
    <t>МО "Муниципальный район "Заполярный район"</t>
  </si>
  <si>
    <t xml:space="preserve">МО "Городской округ "Город Нарьян-Мар" </t>
  </si>
  <si>
    <t>Городские и сельские поселения</t>
  </si>
  <si>
    <t>Нераспределенный резерв</t>
  </si>
  <si>
    <t>ВСЕГО МЕЖБЮДЖЕТНЫХ ТРАНСФЕРТОВ муниципальным образованиям</t>
  </si>
  <si>
    <t>Дотации муниципальным образованиям</t>
  </si>
  <si>
    <t>03.4.01.79110</t>
  </si>
  <si>
    <t>Дотация на выравнивание бюджетной обеспеченности поселений</t>
  </si>
  <si>
    <t>006</t>
  </si>
  <si>
    <t>1401</t>
  </si>
  <si>
    <t>Субвенции для финансового обеспечения расходных обязательств муниципальных образований, возникающих при выполнении государственных полномочий субъектов Российской Федерации, переданных для осуществления органам местного самоуправления - всего, в том числе:</t>
  </si>
  <si>
    <t>15.Ц.00.79260</t>
  </si>
  <si>
    <t>Субвенции местным бюджетам на осуществление отдельных государственных полномочий Ненецкого автономного округа в сфере деятельности по профилактике безнадзорности и правонарушений несовершеннолетних</t>
  </si>
  <si>
    <t>010</t>
  </si>
  <si>
    <t>0709</t>
  </si>
  <si>
    <t>02.Ц.00.79210</t>
  </si>
  <si>
    <t>Субвенции местным бюджетам на осуществление отдельных государственных полномочий Ненецкого автономного округа в сфере административных правонарушений</t>
  </si>
  <si>
    <t>012</t>
  </si>
  <si>
    <t xml:space="preserve">0113 </t>
  </si>
  <si>
    <t>80.Б.00.51180</t>
  </si>
  <si>
    <t>Осуществление первичного воинского учёта на территориях, где отсутствуют военные комиссариаты</t>
  </si>
  <si>
    <t>0203</t>
  </si>
  <si>
    <t>81.Б.00.51200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</si>
  <si>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</si>
  <si>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028</t>
  </si>
  <si>
    <t>0113</t>
  </si>
  <si>
    <t>19.1.13.79230</t>
  </si>
  <si>
    <t>Субвенции местным бюджетам на осуществление государственного полномочия Ненецкого автономного округа  по предоставлению единовременной выплаты пенсионерам на капитальный ремонт находящегося в их собственности жилого помещения</t>
  </si>
  <si>
    <t>027</t>
  </si>
  <si>
    <t>1003</t>
  </si>
  <si>
    <t>Субсидии бюджетам муниципальных образований (межбюджетные субсидии) - всего, в том числе:</t>
  </si>
  <si>
    <t>10.1.01.79500</t>
  </si>
  <si>
    <t xml:space="preserve">Субсидии местным бюджетам на софинансирование капитальных вложений в объекты муниципальной собственности в рамках подпрограммы 1 "Развитие сети автомобильных дорог местного значения, улично-дорожной сети и дорожных сооружений"  государственной программы Ненецкого автономного округа "Развитие транспортной системы Ненецкого автономного округа"  </t>
  </si>
  <si>
    <t>020</t>
  </si>
  <si>
    <t>0409</t>
  </si>
  <si>
    <t>12.1.01.79620</t>
  </si>
  <si>
    <t xml:space="preserve">Субсидии местным бюджетам на организацию в границах поселения электро-, тепло-, газо- и водоснабжения населения, водоотведения в части подготовки объектов коммунальной инфраструктуры к осенне-зимнему периоду </t>
  </si>
  <si>
    <t>0502</t>
  </si>
  <si>
    <t>12.3.02.79610</t>
  </si>
  <si>
    <t>Субсидии местным бюджетам для обеспечения софинансирования мероприятий по организации содержания муниципального жилищного фонда</t>
  </si>
  <si>
    <t>0501</t>
  </si>
  <si>
    <t>12.4.01.79850</t>
  </si>
  <si>
    <t>Субсидии местным бюджетам на софинансирование расходных обязательств по участию в организации деятельности по сбору (в том числе раздельному сбору), транспортированию, обработке, утилизации, обезвреживанию, захоронению твёрдых коммунальных отходов</t>
  </si>
  <si>
    <t>0505</t>
  </si>
  <si>
    <t>11.2.04.79670</t>
  </si>
  <si>
    <t>Субсидии местным бюджетам на проведение мероприятий по сносу, домов, признанных в установленном порядке ветхими или аварийными и непригодными для проживания</t>
  </si>
  <si>
    <t>32.2.01.R5550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</si>
  <si>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</si>
  <si>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0503</t>
  </si>
  <si>
    <t>32.2.01.79840</t>
  </si>
  <si>
    <t>Субсидии местным бюджетам на софинансирование расходных обязательств по благоустройству территорий</t>
  </si>
  <si>
    <t>32.1.01.79830</t>
  </si>
  <si>
    <t>Субсидии местным бюджетам на поддержку обустройства мест массового отдыха населения (городских парков)</t>
  </si>
  <si>
    <t>19.1.13.79530</t>
  </si>
  <si>
    <t>Субсидии местным бюджетам на софинансирование расходных обязательств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вооружённых конфликтов</t>
  </si>
  <si>
    <t>1006</t>
  </si>
  <si>
    <t>23.5.03.79690</t>
  </si>
  <si>
    <t>Субсидии местным бюджетам на реализацию проекта по поддержке местных инициатив</t>
  </si>
  <si>
    <t>1403</t>
  </si>
  <si>
    <t>(тыс.рублей)</t>
  </si>
  <si>
    <t>11.1.05.79500</t>
  </si>
  <si>
    <t xml:space="preserve">Субсидии местным бюджетам на софинансирование капитальных вложений в объекты муниципальной собственности в рамках подпрограммы 1  "Строительство (приобретение) жилых помещений в целях предоставления гражданам по договорам социального найма и договорам найма специализированного жилого помещения"  государственной программы Ненецкого автономного округа "Обеспечение доступным и комфортным жильём и коммунальными услугами граждан, проживающих в Ненецком автономном округе"  </t>
  </si>
  <si>
    <t>11.5.03.R4970</t>
  </si>
  <si>
    <t>Реализация мероприятий по обеспечению жильем молодых семей</t>
  </si>
  <si>
    <t>1004</t>
  </si>
  <si>
    <t>СВОДНАЯ ИНФОРМАЦИЯ ОБ ОБЪЕМЕ МЕЖБЮДЖЕТНЫХ ТРАНСФЕРТОВ ИЗ ОКРУЖНОГО БЮДЖЕТА НА 2020 ГОД</t>
  </si>
  <si>
    <t>СВОДНАЯ ИНФОРМАЦИЯ ОБ ОБЪЕМЕ МЕЖБЮДЖЕТНЫХ ТРАНСФЕРТОВ ИЗ ОКРУЖНОГО БЮДЖЕТА НА 2021 ГОД</t>
  </si>
  <si>
    <t>поправки</t>
  </si>
  <si>
    <t>02.Ц.00.57010</t>
  </si>
  <si>
    <t>Субвенции федеральному бюджету на осуществление части переданных полномочий по составлению протоколов об административных правонарушениях, посягающих на общественный порядок и общественную безопасность</t>
  </si>
  <si>
    <t>ФБ</t>
  </si>
  <si>
    <t>07.2.02.79450</t>
  </si>
  <si>
    <t>Субсидии местным бюджетам сельских поселений на софинансирование расходных обязательств, возникших при выполнении полномочий органов местного самоуправления по владению, пользованию и распоряжению имуществом, находящимся в собственности поселения, в части капитального ремонта имущества</t>
  </si>
  <si>
    <t>019</t>
  </si>
  <si>
    <t>0405</t>
  </si>
  <si>
    <t>11.2.06.79290</t>
  </si>
  <si>
    <t>Субвенции местным бюджетам на осуществление отдельных государственных полномочий по предоставлению гражданам компенсационных выплат в целях создания дополнительных условий для расселения граждан из жилых помещений в домах, признанных аварийными</t>
  </si>
  <si>
    <t>сессия февраль</t>
  </si>
  <si>
    <t>12.5.G5.52430</t>
  </si>
  <si>
    <t>Строительство и реконструкция (модернизация) объектов питьевого водоснабжения</t>
  </si>
  <si>
    <t>32.2.01.79841</t>
  </si>
  <si>
    <t>Субсидии местным бюджетам на софинансирование расходных обязательств по благоустройству территорий (Реализация комплексных проектов по благоустройству общественных территорий)</t>
  </si>
  <si>
    <t>32.2.01.79842</t>
  </si>
  <si>
    <t>Субсидии местным бюджетам на софинансирование расходных обязательств по благоустройству территорий (Реализация мероприятий по благоустройству территорий)</t>
  </si>
  <si>
    <t>32.2.F2.55550</t>
  </si>
  <si>
    <t>Реализация программ формирования современной городской среды</t>
  </si>
  <si>
    <t>сессия  февраль</t>
  </si>
  <si>
    <t>сесия 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</si>
</sst>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66">
    <xf numFmtId="0" fontId="0" fillId="0" borderId="0" xfId="0"/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1" applyNumberFormat="1" applyFont="1" applyFill="1" applyBorder="1" applyAlignment="1" applyProtection="1">
      <alignment vertical="center" wrapText="1"/>
      <protection locked="0"/>
    </xf>
    <xf numFmtId="164" fontId="2" fillId="0" borderId="2" xfId="1" applyNumberFormat="1" applyFont="1" applyFill="1" applyBorder="1" applyAlignment="1" applyProtection="1">
      <alignment vertical="center" wrapText="1"/>
      <protection locked="0"/>
    </xf>
    <xf numFmtId="164" fontId="2" fillId="0" borderId="1" xfId="1" applyNumberFormat="1" applyFont="1" applyFill="1" applyBorder="1" applyAlignment="1">
      <alignment vertical="center" wrapText="1"/>
    </xf>
    <xf numFmtId="164" fontId="2" fillId="0" borderId="4" xfId="1" applyNumberFormat="1" applyFont="1" applyFill="1" applyBorder="1" applyAlignment="1" applyProtection="1">
      <alignment vertical="center" wrapText="1"/>
    </xf>
    <xf numFmtId="164" fontId="2" fillId="0" borderId="1" xfId="1" applyNumberFormat="1" applyFont="1" applyFill="1" applyBorder="1" applyAlignment="1" applyProtection="1">
      <alignment vertical="center" wrapText="1"/>
    </xf>
    <xf numFmtId="0" fontId="4" fillId="0" borderId="0" xfId="2" applyFont="1"/>
    <xf numFmtId="0" fontId="2" fillId="0" borderId="0" xfId="2" applyFont="1" applyAlignment="1">
      <alignment horizontal="center" vertical="center"/>
    </xf>
    <xf numFmtId="0" fontId="1" fillId="0" borderId="0" xfId="2" applyFont="1" applyAlignment="1">
      <alignment horizontal="center" wrapText="1"/>
    </xf>
    <xf numFmtId="0" fontId="1" fillId="0" borderId="0" xfId="2" applyFont="1" applyFill="1" applyAlignment="1">
      <alignment horizontal="center" wrapText="1"/>
    </xf>
    <xf numFmtId="164" fontId="1" fillId="0" borderId="0" xfId="2" applyNumberFormat="1" applyFont="1" applyAlignment="1">
      <alignment horizontal="center" wrapText="1"/>
    </xf>
    <xf numFmtId="0" fontId="8" fillId="0" borderId="0" xfId="2" applyAlignment="1"/>
    <xf numFmtId="0" fontId="4" fillId="0" borderId="0" xfId="2" applyFont="1" applyAlignment="1">
      <alignment wrapText="1"/>
    </xf>
    <xf numFmtId="0" fontId="4" fillId="0" borderId="0" xfId="2" applyFont="1" applyFill="1" applyAlignment="1">
      <alignment wrapText="1"/>
    </xf>
    <xf numFmtId="164" fontId="4" fillId="0" borderId="0" xfId="2" applyNumberFormat="1" applyFont="1"/>
    <xf numFmtId="164" fontId="4" fillId="0" borderId="0" xfId="2" applyNumberFormat="1" applyFont="1" applyAlignment="1">
      <alignment horizontal="right"/>
    </xf>
    <xf numFmtId="164" fontId="3" fillId="0" borderId="1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vertical="center"/>
    </xf>
    <xf numFmtId="0" fontId="9" fillId="0" borderId="0" xfId="2" applyFont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left" vertical="center" wrapText="1"/>
    </xf>
    <xf numFmtId="49" fontId="2" fillId="0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vertical="center"/>
    </xf>
    <xf numFmtId="164" fontId="2" fillId="0" borderId="1" xfId="2" applyNumberFormat="1" applyFont="1" applyFill="1" applyBorder="1" applyAlignment="1">
      <alignment horizontal="right" vertical="center" wrapText="1"/>
    </xf>
    <xf numFmtId="164" fontId="2" fillId="3" borderId="1" xfId="2" applyNumberFormat="1" applyFont="1" applyFill="1" applyBorder="1" applyAlignment="1">
      <alignment vertical="center"/>
    </xf>
    <xf numFmtId="0" fontId="9" fillId="0" borderId="0" xfId="2" applyFont="1" applyFill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 wrapText="1"/>
    </xf>
    <xf numFmtId="0" fontId="2" fillId="0" borderId="0" xfId="2" applyFont="1" applyFill="1" applyAlignment="1">
      <alignment vertical="center"/>
    </xf>
    <xf numFmtId="0" fontId="2" fillId="0" borderId="1" xfId="2" applyFont="1" applyFill="1" applyBorder="1" applyAlignment="1">
      <alignment vertical="center" wrapText="1"/>
    </xf>
    <xf numFmtId="49" fontId="5" fillId="2" borderId="1" xfId="2" applyNumberFormat="1" applyFont="1" applyFill="1" applyBorder="1" applyAlignment="1" applyProtection="1">
      <alignment vertical="center" wrapText="1"/>
      <protection locked="0"/>
    </xf>
    <xf numFmtId="49" fontId="5" fillId="0" borderId="1" xfId="2" applyNumberFormat="1" applyFont="1" applyFill="1" applyBorder="1" applyAlignment="1" applyProtection="1">
      <alignment vertical="center" wrapText="1"/>
      <protection locked="0"/>
    </xf>
    <xf numFmtId="164" fontId="2" fillId="4" borderId="1" xfId="1" applyNumberFormat="1" applyFont="1" applyFill="1" applyBorder="1" applyAlignment="1">
      <alignment vertical="center" wrapText="1"/>
    </xf>
    <xf numFmtId="49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2" applyNumberFormat="1" applyFont="1" applyFill="1" applyBorder="1" applyAlignment="1">
      <alignment vertical="center"/>
    </xf>
    <xf numFmtId="164" fontId="5" fillId="4" borderId="1" xfId="2" applyNumberFormat="1" applyFont="1" applyFill="1" applyBorder="1" applyAlignment="1">
      <alignment vertical="center"/>
    </xf>
    <xf numFmtId="164" fontId="2" fillId="4" borderId="1" xfId="2" applyNumberFormat="1" applyFont="1" applyFill="1" applyBorder="1" applyAlignment="1">
      <alignment horizontal="right" vertical="center" wrapText="1"/>
    </xf>
    <xf numFmtId="0" fontId="2" fillId="4" borderId="0" xfId="2" applyFont="1" applyFill="1" applyAlignment="1">
      <alignment vertical="center"/>
    </xf>
    <xf numFmtId="164" fontId="2" fillId="4" borderId="4" xfId="1" applyNumberFormat="1" applyFont="1" applyFill="1" applyBorder="1" applyAlignment="1" applyProtection="1">
      <alignment vertical="center" wrapText="1"/>
    </xf>
    <xf numFmtId="164" fontId="2" fillId="4" borderId="1" xfId="1" applyNumberFormat="1" applyFont="1" applyFill="1" applyBorder="1" applyAlignment="1" applyProtection="1">
      <alignment vertical="center" wrapText="1"/>
    </xf>
    <xf numFmtId="0" fontId="2" fillId="5" borderId="1" xfId="2" applyFont="1" applyFill="1" applyBorder="1" applyAlignment="1">
      <alignment horizontal="center" vertical="center"/>
    </xf>
    <xf numFmtId="49" fontId="2" fillId="5" borderId="1" xfId="2" applyNumberFormat="1" applyFont="1" applyFill="1" applyBorder="1" applyAlignment="1">
      <alignment horizontal="center" vertical="center"/>
    </xf>
    <xf numFmtId="49" fontId="2" fillId="5" borderId="3" xfId="2" applyNumberFormat="1" applyFont="1" applyFill="1" applyBorder="1" applyAlignment="1">
      <alignment horizontal="center" vertical="center"/>
    </xf>
    <xf numFmtId="0" fontId="4" fillId="0" borderId="0" xfId="2" applyFont="1" applyFill="1"/>
    <xf numFmtId="164" fontId="1" fillId="0" borderId="0" xfId="2" applyNumberFormat="1" applyFont="1" applyFill="1" applyAlignment="1">
      <alignment horizontal="center" wrapText="1"/>
    </xf>
    <xf numFmtId="164" fontId="4" fillId="0" borderId="0" xfId="2" applyNumberFormat="1" applyFont="1" applyFill="1"/>
    <xf numFmtId="164" fontId="2" fillId="6" borderId="1" xfId="2" applyNumberFormat="1" applyFont="1" applyFill="1" applyBorder="1" applyAlignment="1">
      <alignment vertical="center"/>
    </xf>
    <xf numFmtId="0" fontId="3" fillId="0" borderId="1" xfId="2" applyFont="1" applyFill="1" applyBorder="1" applyAlignment="1">
      <alignment horizontal="center" vertical="center" wrapText="1"/>
    </xf>
    <xf numFmtId="164" fontId="4" fillId="0" borderId="5" xfId="2" applyNumberFormat="1" applyFont="1" applyFill="1" applyBorder="1" applyAlignment="1">
      <alignment horizontal="center"/>
    </xf>
    <xf numFmtId="164" fontId="4" fillId="0" borderId="6" xfId="2" applyNumberFormat="1" applyFont="1" applyFill="1" applyBorder="1" applyAlignment="1">
      <alignment horizontal="center"/>
    </xf>
    <xf numFmtId="164" fontId="4" fillId="0" borderId="2" xfId="2" applyNumberFormat="1" applyFont="1" applyFill="1" applyBorder="1" applyAlignment="1">
      <alignment horizontal="center"/>
    </xf>
    <xf numFmtId="0" fontId="1" fillId="0" borderId="0" xfId="2" applyFont="1" applyAlignment="1">
      <alignment horizontal="center" vertical="center" wrapText="1"/>
    </xf>
    <xf numFmtId="0" fontId="8" fillId="0" borderId="0" xfId="2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8" fillId="0" borderId="1" xfId="2" applyFill="1" applyBorder="1" applyAlignment="1">
      <alignment wrapText="1"/>
    </xf>
    <xf numFmtId="164" fontId="4" fillId="0" borderId="1" xfId="2" applyNumberFormat="1" applyFont="1" applyFill="1" applyBorder="1" applyAlignment="1">
      <alignment horizontal="center"/>
    </xf>
    <xf numFmtId="0" fontId="8" fillId="0" borderId="1" xfId="2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_Приложение № 3- расходы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tabSelected="1" zoomScale="80" zoomScaleNormal="80" zoomScaleSheetLayoutView="75" workbookViewId="0">
      <pane xSplit="4" ySplit="5" topLeftCell="U24" activePane="bottomRight" state="frozenSplit"/>
      <selection activeCell="R41" sqref="R41"/>
      <selection pane="topRight" activeCell="AW1" sqref="AW1"/>
      <selection pane="bottomLeft" activeCell="A42" sqref="A42"/>
      <selection pane="bottomRight" activeCell="V31" sqref="V31"/>
    </sheetView>
  </sheetViews>
  <sheetFormatPr defaultColWidth="8.85546875" defaultRowHeight="15" x14ac:dyDescent="0.2"/>
  <cols>
    <col min="1" max="1" width="15.140625" style="8" customWidth="1"/>
    <col min="2" max="2" width="58.5703125" style="13" customWidth="1"/>
    <col min="3" max="3" width="10.140625" style="14" customWidth="1"/>
    <col min="4" max="4" width="10.140625" style="13" customWidth="1"/>
    <col min="5" max="5" width="16.140625" style="15" customWidth="1"/>
    <col min="6" max="6" width="21.5703125" style="15" customWidth="1"/>
    <col min="7" max="7" width="19.85546875" style="15" customWidth="1"/>
    <col min="8" max="9" width="18" style="15" customWidth="1"/>
    <col min="10" max="11" width="16.140625" style="15" customWidth="1"/>
    <col min="12" max="12" width="21.5703125" style="15" customWidth="1"/>
    <col min="13" max="13" width="19.85546875" style="15" customWidth="1"/>
    <col min="14" max="15" width="18" style="15" customWidth="1"/>
    <col min="16" max="16" width="16.140625" style="15" customWidth="1"/>
    <col min="17" max="17" width="16.140625" style="53" customWidth="1"/>
    <col min="18" max="18" width="21.5703125" style="15" customWidth="1"/>
    <col min="19" max="19" width="19.85546875" style="15" customWidth="1"/>
    <col min="20" max="21" width="18" style="15" customWidth="1"/>
    <col min="22" max="23" width="16.140625" style="15" customWidth="1"/>
    <col min="24" max="24" width="21.5703125" style="15" customWidth="1"/>
    <col min="25" max="25" width="19.85546875" style="15" customWidth="1"/>
    <col min="26" max="27" width="18" style="15" customWidth="1"/>
    <col min="28" max="28" width="16.140625" style="15" customWidth="1"/>
    <col min="29" max="29" width="16.140625" style="53" customWidth="1"/>
    <col min="30" max="30" width="21.5703125" style="15" customWidth="1"/>
    <col min="31" max="31" width="19.85546875" style="15" customWidth="1"/>
    <col min="32" max="33" width="18" style="15" customWidth="1"/>
    <col min="34" max="16384" width="8.85546875" style="7"/>
  </cols>
  <sheetData>
    <row r="1" spans="1:33" ht="54" customHeight="1" x14ac:dyDescent="0.2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7"/>
      <c r="K1" s="7"/>
      <c r="L1" s="7"/>
      <c r="M1" s="7"/>
      <c r="N1" s="7"/>
      <c r="O1" s="7"/>
      <c r="P1" s="7"/>
      <c r="Q1" s="51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51"/>
      <c r="AD1" s="7"/>
      <c r="AE1" s="7"/>
      <c r="AF1" s="7"/>
      <c r="AG1" s="7"/>
    </row>
    <row r="2" spans="1:33" ht="15.75" x14ac:dyDescent="0.25">
      <c r="B2" s="9"/>
      <c r="C2" s="10"/>
      <c r="D2" s="9"/>
      <c r="E2" s="11"/>
      <c r="F2" s="11"/>
      <c r="G2" s="11"/>
      <c r="H2" s="11"/>
      <c r="I2" s="12"/>
      <c r="J2" s="11"/>
      <c r="K2" s="11"/>
      <c r="L2" s="11"/>
      <c r="M2" s="11"/>
      <c r="N2" s="11"/>
      <c r="O2" s="12"/>
      <c r="P2" s="11"/>
      <c r="Q2" s="52"/>
      <c r="R2" s="11"/>
      <c r="S2" s="11"/>
      <c r="T2" s="11"/>
      <c r="U2" s="12"/>
      <c r="V2" s="11"/>
      <c r="W2" s="11"/>
      <c r="X2" s="11"/>
      <c r="Y2" s="11"/>
      <c r="Z2" s="11"/>
      <c r="AA2" s="12"/>
      <c r="AB2" s="11"/>
      <c r="AC2" s="52"/>
      <c r="AD2" s="11"/>
      <c r="AE2" s="11"/>
      <c r="AF2" s="11"/>
      <c r="AG2" s="12"/>
    </row>
    <row r="3" spans="1:33" x14ac:dyDescent="0.2">
      <c r="I3" s="16" t="s">
        <v>66</v>
      </c>
      <c r="O3" s="16" t="s">
        <v>66</v>
      </c>
      <c r="U3" s="16" t="s">
        <v>66</v>
      </c>
      <c r="AA3" s="16" t="s">
        <v>66</v>
      </c>
      <c r="AG3" s="16" t="s">
        <v>66</v>
      </c>
    </row>
    <row r="4" spans="1:33" ht="12.75" x14ac:dyDescent="0.2">
      <c r="A4" s="61" t="s">
        <v>1</v>
      </c>
      <c r="B4" s="62" t="s">
        <v>2</v>
      </c>
      <c r="C4" s="62" t="s">
        <v>3</v>
      </c>
      <c r="D4" s="62" t="s">
        <v>4</v>
      </c>
      <c r="E4" s="64" t="s">
        <v>5</v>
      </c>
      <c r="F4" s="65"/>
      <c r="G4" s="65"/>
      <c r="H4" s="65"/>
      <c r="I4" s="65"/>
      <c r="J4" s="56" t="s">
        <v>74</v>
      </c>
      <c r="K4" s="57"/>
      <c r="L4" s="57"/>
      <c r="M4" s="57"/>
      <c r="N4" s="57"/>
      <c r="O4" s="58"/>
      <c r="P4" s="56" t="s">
        <v>5</v>
      </c>
      <c r="Q4" s="57"/>
      <c r="R4" s="57"/>
      <c r="S4" s="57"/>
      <c r="T4" s="57"/>
      <c r="U4" s="58"/>
      <c r="V4" s="56" t="s">
        <v>84</v>
      </c>
      <c r="W4" s="57"/>
      <c r="X4" s="57"/>
      <c r="Y4" s="57"/>
      <c r="Z4" s="57"/>
      <c r="AA4" s="58"/>
      <c r="AB4" s="56" t="s">
        <v>5</v>
      </c>
      <c r="AC4" s="57"/>
      <c r="AD4" s="57"/>
      <c r="AE4" s="57"/>
      <c r="AF4" s="57"/>
      <c r="AG4" s="58"/>
    </row>
    <row r="5" spans="1:33" s="20" customFormat="1" ht="24" x14ac:dyDescent="0.25">
      <c r="A5" s="61"/>
      <c r="B5" s="63"/>
      <c r="C5" s="63"/>
      <c r="D5" s="63"/>
      <c r="E5" s="17" t="s">
        <v>6</v>
      </c>
      <c r="F5" s="18" t="s">
        <v>7</v>
      </c>
      <c r="G5" s="18" t="s">
        <v>8</v>
      </c>
      <c r="H5" s="19" t="s">
        <v>9</v>
      </c>
      <c r="I5" s="19" t="s">
        <v>10</v>
      </c>
      <c r="J5" s="17" t="s">
        <v>6</v>
      </c>
      <c r="K5" s="17" t="s">
        <v>77</v>
      </c>
      <c r="L5" s="18" t="s">
        <v>7</v>
      </c>
      <c r="M5" s="18" t="s">
        <v>8</v>
      </c>
      <c r="N5" s="19" t="s">
        <v>9</v>
      </c>
      <c r="O5" s="19" t="s">
        <v>10</v>
      </c>
      <c r="P5" s="17" t="s">
        <v>6</v>
      </c>
      <c r="Q5" s="17" t="s">
        <v>77</v>
      </c>
      <c r="R5" s="18" t="s">
        <v>7</v>
      </c>
      <c r="S5" s="18" t="s">
        <v>8</v>
      </c>
      <c r="T5" s="19" t="s">
        <v>9</v>
      </c>
      <c r="U5" s="19" t="s">
        <v>10</v>
      </c>
      <c r="V5" s="17" t="s">
        <v>6</v>
      </c>
      <c r="W5" s="17" t="s">
        <v>77</v>
      </c>
      <c r="X5" s="18" t="s">
        <v>7</v>
      </c>
      <c r="Y5" s="18" t="s">
        <v>8</v>
      </c>
      <c r="Z5" s="55" t="s">
        <v>9</v>
      </c>
      <c r="AA5" s="55" t="s">
        <v>10</v>
      </c>
      <c r="AB5" s="17" t="s">
        <v>6</v>
      </c>
      <c r="AC5" s="17" t="s">
        <v>77</v>
      </c>
      <c r="AD5" s="18" t="s">
        <v>7</v>
      </c>
      <c r="AE5" s="18" t="s">
        <v>8</v>
      </c>
      <c r="AF5" s="55" t="s">
        <v>9</v>
      </c>
      <c r="AG5" s="55" t="s">
        <v>10</v>
      </c>
    </row>
    <row r="6" spans="1:33" s="24" customFormat="1" ht="24" x14ac:dyDescent="0.25">
      <c r="A6" s="21"/>
      <c r="B6" s="22" t="s">
        <v>11</v>
      </c>
      <c r="C6" s="22"/>
      <c r="D6" s="22"/>
      <c r="E6" s="23">
        <f t="shared" ref="E6:J6" si="0">E7+E9+E17</f>
        <v>506674.50000000006</v>
      </c>
      <c r="F6" s="23">
        <f t="shared" si="0"/>
        <v>77688.599999999991</v>
      </c>
      <c r="G6" s="23">
        <f t="shared" si="0"/>
        <v>259774.40000000002</v>
      </c>
      <c r="H6" s="23">
        <f t="shared" si="0"/>
        <v>159211.5</v>
      </c>
      <c r="I6" s="23">
        <f t="shared" si="0"/>
        <v>10000</v>
      </c>
      <c r="J6" s="23">
        <f t="shared" si="0"/>
        <v>40563.800000000003</v>
      </c>
      <c r="K6" s="23">
        <f t="shared" ref="K6" si="1">K7+K9+K17</f>
        <v>66.099999999999994</v>
      </c>
      <c r="L6" s="23">
        <f t="shared" ref="L6:W6" si="2">L7+L9+L17</f>
        <v>0</v>
      </c>
      <c r="M6" s="23">
        <f t="shared" si="2"/>
        <v>29171</v>
      </c>
      <c r="N6" s="23">
        <f t="shared" si="2"/>
        <v>11326.7</v>
      </c>
      <c r="O6" s="23">
        <f t="shared" si="2"/>
        <v>0</v>
      </c>
      <c r="P6" s="23">
        <f>P7+P9+P17</f>
        <v>547238.30000000005</v>
      </c>
      <c r="Q6" s="23">
        <f t="shared" si="2"/>
        <v>66.099999999999994</v>
      </c>
      <c r="R6" s="23">
        <f t="shared" si="2"/>
        <v>77688.599999999991</v>
      </c>
      <c r="S6" s="23">
        <f t="shared" si="2"/>
        <v>288945.40000000002</v>
      </c>
      <c r="T6" s="23">
        <f t="shared" si="2"/>
        <v>170538.2</v>
      </c>
      <c r="U6" s="23">
        <f t="shared" si="2"/>
        <v>10000</v>
      </c>
      <c r="V6" s="23">
        <f t="shared" si="2"/>
        <v>19268.39999999998</v>
      </c>
      <c r="W6" s="23">
        <f t="shared" si="2"/>
        <v>0</v>
      </c>
      <c r="X6" s="23">
        <f t="shared" ref="X6:AA6" si="3">X7+X9+X17</f>
        <v>13201.7</v>
      </c>
      <c r="Y6" s="23">
        <f t="shared" si="3"/>
        <v>4302.0999999999876</v>
      </c>
      <c r="Z6" s="23">
        <f t="shared" si="3"/>
        <v>1764.6000000000013</v>
      </c>
      <c r="AA6" s="23">
        <f t="shared" si="3"/>
        <v>0</v>
      </c>
      <c r="AB6" s="23">
        <f>AB7+AB9+AB17</f>
        <v>566506.69999999995</v>
      </c>
      <c r="AC6" s="23">
        <f t="shared" ref="AC6:AG6" si="4">AC7+AC9+AC17</f>
        <v>66.099999999999994</v>
      </c>
      <c r="AD6" s="23">
        <f t="shared" si="4"/>
        <v>90890.299999999988</v>
      </c>
      <c r="AE6" s="23">
        <f t="shared" si="4"/>
        <v>293247.5</v>
      </c>
      <c r="AF6" s="23">
        <f t="shared" si="4"/>
        <v>172302.8</v>
      </c>
      <c r="AG6" s="23">
        <f t="shared" si="4"/>
        <v>10000</v>
      </c>
    </row>
    <row r="7" spans="1:33" s="24" customFormat="1" ht="14.25" x14ac:dyDescent="0.25">
      <c r="A7" s="25"/>
      <c r="B7" s="26" t="s">
        <v>12</v>
      </c>
      <c r="C7" s="22"/>
      <c r="D7" s="22"/>
      <c r="E7" s="23">
        <f t="shared" ref="E7:AG7" si="5">E8</f>
        <v>165837.70000000001</v>
      </c>
      <c r="F7" s="23">
        <f t="shared" si="5"/>
        <v>0</v>
      </c>
      <c r="G7" s="23">
        <f t="shared" si="5"/>
        <v>88306.8</v>
      </c>
      <c r="H7" s="23">
        <f t="shared" si="5"/>
        <v>77530.899999999994</v>
      </c>
      <c r="I7" s="23">
        <f t="shared" si="5"/>
        <v>0</v>
      </c>
      <c r="J7" s="23">
        <f t="shared" si="5"/>
        <v>-4879.3999999999996</v>
      </c>
      <c r="K7" s="23">
        <f t="shared" si="5"/>
        <v>0</v>
      </c>
      <c r="L7" s="23">
        <f t="shared" si="5"/>
        <v>0</v>
      </c>
      <c r="M7" s="23">
        <f t="shared" si="5"/>
        <v>0</v>
      </c>
      <c r="N7" s="23">
        <f t="shared" si="5"/>
        <v>-4879.3999999999996</v>
      </c>
      <c r="O7" s="23">
        <f t="shared" si="5"/>
        <v>0</v>
      </c>
      <c r="P7" s="23">
        <f t="shared" si="5"/>
        <v>160958.29999999999</v>
      </c>
      <c r="Q7" s="23"/>
      <c r="R7" s="23">
        <f t="shared" si="5"/>
        <v>0</v>
      </c>
      <c r="S7" s="23">
        <f t="shared" si="5"/>
        <v>88306.8</v>
      </c>
      <c r="T7" s="23">
        <f t="shared" si="5"/>
        <v>72651.5</v>
      </c>
      <c r="U7" s="23">
        <f t="shared" si="5"/>
        <v>0</v>
      </c>
      <c r="V7" s="23">
        <f t="shared" si="5"/>
        <v>0</v>
      </c>
      <c r="W7" s="23">
        <f t="shared" si="5"/>
        <v>0</v>
      </c>
      <c r="X7" s="23">
        <f t="shared" si="5"/>
        <v>0</v>
      </c>
      <c r="Y7" s="23">
        <f t="shared" si="5"/>
        <v>0</v>
      </c>
      <c r="Z7" s="23">
        <f t="shared" si="5"/>
        <v>0</v>
      </c>
      <c r="AA7" s="23">
        <f t="shared" si="5"/>
        <v>0</v>
      </c>
      <c r="AB7" s="23">
        <f t="shared" si="5"/>
        <v>160958.29999999999</v>
      </c>
      <c r="AC7" s="23"/>
      <c r="AD7" s="23">
        <f t="shared" si="5"/>
        <v>0</v>
      </c>
      <c r="AE7" s="23">
        <f t="shared" si="5"/>
        <v>88306.8</v>
      </c>
      <c r="AF7" s="23">
        <f t="shared" si="5"/>
        <v>72651.5</v>
      </c>
      <c r="AG7" s="23">
        <f t="shared" si="5"/>
        <v>0</v>
      </c>
    </row>
    <row r="8" spans="1:33" s="32" customFormat="1" ht="30" x14ac:dyDescent="0.25">
      <c r="A8" s="27" t="s">
        <v>13</v>
      </c>
      <c r="B8" s="28" t="s">
        <v>14</v>
      </c>
      <c r="C8" s="1" t="s">
        <v>15</v>
      </c>
      <c r="D8" s="1" t="s">
        <v>16</v>
      </c>
      <c r="E8" s="29">
        <f>SUM(F8:I8)</f>
        <v>165837.70000000001</v>
      </c>
      <c r="F8" s="30">
        <v>0</v>
      </c>
      <c r="G8" s="30">
        <v>88306.8</v>
      </c>
      <c r="H8" s="30">
        <v>77530.899999999994</v>
      </c>
      <c r="I8" s="30">
        <v>0</v>
      </c>
      <c r="J8" s="29">
        <f>SUM(L8:O8)</f>
        <v>-4879.3999999999996</v>
      </c>
      <c r="K8" s="29"/>
      <c r="L8" s="30">
        <v>0</v>
      </c>
      <c r="M8" s="30"/>
      <c r="N8" s="30">
        <v>-4879.3999999999996</v>
      </c>
      <c r="O8" s="30">
        <v>0</v>
      </c>
      <c r="P8" s="31">
        <f>SUM(R8:U8)</f>
        <v>160958.29999999999</v>
      </c>
      <c r="Q8" s="29"/>
      <c r="R8" s="30">
        <f>F8+L8</f>
        <v>0</v>
      </c>
      <c r="S8" s="30">
        <f>G8+M8</f>
        <v>88306.8</v>
      </c>
      <c r="T8" s="30">
        <f>H8+N8</f>
        <v>72651.5</v>
      </c>
      <c r="U8" s="30">
        <f>I8+O8</f>
        <v>0</v>
      </c>
      <c r="V8" s="29">
        <f>SUM(X8:AA8)</f>
        <v>0</v>
      </c>
      <c r="W8" s="29"/>
      <c r="X8" s="30">
        <v>0</v>
      </c>
      <c r="Y8" s="30"/>
      <c r="Z8" s="30"/>
      <c r="AA8" s="30">
        <v>0</v>
      </c>
      <c r="AB8" s="31">
        <f>SUM(AD8:AG8)</f>
        <v>160958.29999999999</v>
      </c>
      <c r="AC8" s="29"/>
      <c r="AD8" s="30">
        <f>R8+X8</f>
        <v>0</v>
      </c>
      <c r="AE8" s="30">
        <f>S8+Y8</f>
        <v>88306.8</v>
      </c>
      <c r="AF8" s="30">
        <f>T8+Z8</f>
        <v>72651.5</v>
      </c>
      <c r="AG8" s="30">
        <f>U8+AA8</f>
        <v>0</v>
      </c>
    </row>
    <row r="9" spans="1:33" s="36" customFormat="1" ht="85.5" x14ac:dyDescent="0.25">
      <c r="A9" s="33"/>
      <c r="B9" s="34" t="s">
        <v>17</v>
      </c>
      <c r="C9" s="35"/>
      <c r="D9" s="35"/>
      <c r="E9" s="23">
        <f>SUM(E10:E16)</f>
        <v>20089.7</v>
      </c>
      <c r="F9" s="23">
        <f>SUM(F10:F16)</f>
        <v>2873.4</v>
      </c>
      <c r="G9" s="23">
        <f>SUM(G10:G16)</f>
        <v>4533.8999999999996</v>
      </c>
      <c r="H9" s="23">
        <f>SUM(H10:H16)</f>
        <v>12682.4</v>
      </c>
      <c r="I9" s="23">
        <f>SUM(I10:I16)</f>
        <v>0</v>
      </c>
      <c r="J9" s="23">
        <f t="shared" ref="J9:J12" si="6">SUM(K9:O9)</f>
        <v>32478.399999999998</v>
      </c>
      <c r="K9" s="23">
        <f t="shared" ref="K9:U9" si="7">SUM(K10:K16)</f>
        <v>66.099999999999994</v>
      </c>
      <c r="L9" s="23">
        <f t="shared" si="7"/>
        <v>0</v>
      </c>
      <c r="M9" s="23">
        <f t="shared" si="7"/>
        <v>29171</v>
      </c>
      <c r="N9" s="23">
        <f t="shared" si="7"/>
        <v>3241.3</v>
      </c>
      <c r="O9" s="23">
        <f t="shared" si="7"/>
        <v>0</v>
      </c>
      <c r="P9" s="23">
        <f t="shared" si="7"/>
        <v>52568.100000000006</v>
      </c>
      <c r="Q9" s="23">
        <f t="shared" si="7"/>
        <v>66.099999999999994</v>
      </c>
      <c r="R9" s="23">
        <f t="shared" si="7"/>
        <v>2873.4</v>
      </c>
      <c r="S9" s="23">
        <f t="shared" si="7"/>
        <v>33704.9</v>
      </c>
      <c r="T9" s="23">
        <f t="shared" si="7"/>
        <v>15923.7</v>
      </c>
      <c r="U9" s="23">
        <f t="shared" si="7"/>
        <v>0</v>
      </c>
      <c r="V9" s="23">
        <f t="shared" ref="V9:V10" si="8">SUM(W9:AA9)</f>
        <v>0</v>
      </c>
      <c r="W9" s="23">
        <f t="shared" ref="W9:AG9" si="9">SUM(W10:W16)</f>
        <v>0</v>
      </c>
      <c r="X9" s="23">
        <f t="shared" si="9"/>
        <v>0</v>
      </c>
      <c r="Y9" s="23">
        <f t="shared" si="9"/>
        <v>0</v>
      </c>
      <c r="Z9" s="23">
        <f t="shared" si="9"/>
        <v>0</v>
      </c>
      <c r="AA9" s="23">
        <f t="shared" si="9"/>
        <v>0</v>
      </c>
      <c r="AB9" s="23">
        <f t="shared" si="9"/>
        <v>52568.100000000006</v>
      </c>
      <c r="AC9" s="23">
        <f t="shared" si="9"/>
        <v>66.099999999999994</v>
      </c>
      <c r="AD9" s="23">
        <f t="shared" si="9"/>
        <v>2873.4</v>
      </c>
      <c r="AE9" s="23">
        <f t="shared" si="9"/>
        <v>33704.9</v>
      </c>
      <c r="AF9" s="23">
        <f t="shared" si="9"/>
        <v>15923.7</v>
      </c>
      <c r="AG9" s="23">
        <f t="shared" si="9"/>
        <v>0</v>
      </c>
    </row>
    <row r="10" spans="1:33" s="36" customFormat="1" ht="60" x14ac:dyDescent="0.25">
      <c r="A10" s="48" t="s">
        <v>18</v>
      </c>
      <c r="B10" s="2" t="s">
        <v>19</v>
      </c>
      <c r="C10" s="1" t="s">
        <v>20</v>
      </c>
      <c r="D10" s="1" t="s">
        <v>21</v>
      </c>
      <c r="E10" s="29">
        <f t="shared" ref="E10:E34" si="10">SUM(F10:I10)</f>
        <v>5537.6</v>
      </c>
      <c r="F10" s="30">
        <v>2873.4</v>
      </c>
      <c r="G10" s="30">
        <v>2664.2</v>
      </c>
      <c r="H10" s="30">
        <v>0</v>
      </c>
      <c r="I10" s="30">
        <v>0</v>
      </c>
      <c r="J10" s="29">
        <f t="shared" si="6"/>
        <v>0</v>
      </c>
      <c r="K10" s="29"/>
      <c r="L10" s="30"/>
      <c r="M10" s="30"/>
      <c r="N10" s="30"/>
      <c r="O10" s="30"/>
      <c r="P10" s="31">
        <f t="shared" ref="P10:P34" si="11">SUM(R10:U10)</f>
        <v>5537.6</v>
      </c>
      <c r="Q10" s="29"/>
      <c r="R10" s="30">
        <f>F10+L10</f>
        <v>2873.4</v>
      </c>
      <c r="S10" s="30">
        <f>G10+M10</f>
        <v>2664.2</v>
      </c>
      <c r="T10" s="30">
        <f>H10+N10</f>
        <v>0</v>
      </c>
      <c r="U10" s="30">
        <f>I10+O10</f>
        <v>0</v>
      </c>
      <c r="V10" s="29">
        <f t="shared" si="8"/>
        <v>0</v>
      </c>
      <c r="W10" s="29"/>
      <c r="X10" s="30"/>
      <c r="Y10" s="30"/>
      <c r="Z10" s="30"/>
      <c r="AA10" s="30"/>
      <c r="AB10" s="31">
        <f t="shared" ref="AB10" si="12">SUM(AD10:AG10)</f>
        <v>5537.6</v>
      </c>
      <c r="AC10" s="29"/>
      <c r="AD10" s="30">
        <f>R10+X10</f>
        <v>2873.4</v>
      </c>
      <c r="AE10" s="30">
        <f>S10+Y10</f>
        <v>2664.2</v>
      </c>
      <c r="AF10" s="30">
        <f>T10+Z10</f>
        <v>0</v>
      </c>
      <c r="AG10" s="30">
        <f>U10+AA10</f>
        <v>0</v>
      </c>
    </row>
    <row r="11" spans="1:33" s="36" customFormat="1" ht="75" x14ac:dyDescent="0.25">
      <c r="A11" s="48" t="s">
        <v>82</v>
      </c>
      <c r="B11" s="4" t="s">
        <v>83</v>
      </c>
      <c r="C11" s="1" t="s">
        <v>40</v>
      </c>
      <c r="D11" s="1" t="s">
        <v>50</v>
      </c>
      <c r="E11" s="29"/>
      <c r="F11" s="29"/>
      <c r="G11" s="29"/>
      <c r="H11" s="29"/>
      <c r="I11" s="23"/>
      <c r="J11" s="29">
        <f>SUM(L11:O11)</f>
        <v>32412.3</v>
      </c>
      <c r="K11" s="29"/>
      <c r="L11" s="23"/>
      <c r="M11" s="29">
        <v>29171</v>
      </c>
      <c r="N11" s="29">
        <v>3241.3</v>
      </c>
      <c r="O11" s="23"/>
      <c r="P11" s="31">
        <f>SUM(R11:U11)</f>
        <v>32412.3</v>
      </c>
      <c r="Q11" s="29"/>
      <c r="R11" s="30">
        <f t="shared" ref="R11:R16" si="13">F11+L11</f>
        <v>0</v>
      </c>
      <c r="S11" s="30">
        <f t="shared" ref="S11" si="14">G11+M11</f>
        <v>29171</v>
      </c>
      <c r="T11" s="30">
        <f t="shared" ref="T11" si="15">H11+N11</f>
        <v>3241.3</v>
      </c>
      <c r="U11" s="30">
        <f t="shared" ref="U11" si="16">I11+O11</f>
        <v>0</v>
      </c>
      <c r="V11" s="29">
        <f>SUM(X11:AA11)</f>
        <v>0</v>
      </c>
      <c r="W11" s="29"/>
      <c r="X11" s="23"/>
      <c r="Y11" s="29"/>
      <c r="Z11" s="29"/>
      <c r="AA11" s="23"/>
      <c r="AB11" s="31">
        <f>SUM(AD11:AG11)</f>
        <v>32412.3</v>
      </c>
      <c r="AC11" s="29"/>
      <c r="AD11" s="30">
        <f t="shared" ref="AD11:AD16" si="17">R11+X11</f>
        <v>0</v>
      </c>
      <c r="AE11" s="30">
        <f t="shared" ref="AE11:AE16" si="18">S11+Y11</f>
        <v>29171</v>
      </c>
      <c r="AF11" s="30">
        <f t="shared" ref="AF11:AF16" si="19">T11+Z11</f>
        <v>3241.3</v>
      </c>
      <c r="AG11" s="30">
        <f t="shared" ref="AG11:AG16" si="20">U11+AA11</f>
        <v>0</v>
      </c>
    </row>
    <row r="12" spans="1:33" s="36" customFormat="1" ht="45" x14ac:dyDescent="0.25">
      <c r="A12" s="48" t="s">
        <v>22</v>
      </c>
      <c r="B12" s="2" t="s">
        <v>23</v>
      </c>
      <c r="C12" s="1" t="s">
        <v>24</v>
      </c>
      <c r="D12" s="1" t="s">
        <v>25</v>
      </c>
      <c r="E12" s="29">
        <f t="shared" si="10"/>
        <v>2031.3</v>
      </c>
      <c r="F12" s="30">
        <v>0</v>
      </c>
      <c r="G12" s="30">
        <v>1193.8</v>
      </c>
      <c r="H12" s="30">
        <v>837.5</v>
      </c>
      <c r="I12" s="30">
        <v>0</v>
      </c>
      <c r="J12" s="29">
        <f t="shared" si="6"/>
        <v>0</v>
      </c>
      <c r="K12" s="29"/>
      <c r="L12" s="30"/>
      <c r="M12" s="30"/>
      <c r="N12" s="30"/>
      <c r="O12" s="30"/>
      <c r="P12" s="31">
        <f t="shared" si="11"/>
        <v>2031.3</v>
      </c>
      <c r="Q12" s="29"/>
      <c r="R12" s="30">
        <f t="shared" si="13"/>
        <v>0</v>
      </c>
      <c r="S12" s="30">
        <f t="shared" ref="S12:U16" si="21">G12+M12</f>
        <v>1193.8</v>
      </c>
      <c r="T12" s="30">
        <f t="shared" si="21"/>
        <v>837.5</v>
      </c>
      <c r="U12" s="30">
        <f t="shared" si="21"/>
        <v>0</v>
      </c>
      <c r="V12" s="29">
        <f t="shared" ref="V12" si="22">SUM(W12:AA12)</f>
        <v>0</v>
      </c>
      <c r="W12" s="29"/>
      <c r="X12" s="30"/>
      <c r="Y12" s="30"/>
      <c r="Z12" s="30"/>
      <c r="AA12" s="30"/>
      <c r="AB12" s="31">
        <f t="shared" ref="AB12" si="23">SUM(AD12:AG12)</f>
        <v>2031.3</v>
      </c>
      <c r="AC12" s="29"/>
      <c r="AD12" s="30">
        <f t="shared" si="17"/>
        <v>0</v>
      </c>
      <c r="AE12" s="30">
        <f t="shared" si="18"/>
        <v>1193.8</v>
      </c>
      <c r="AF12" s="30">
        <f t="shared" si="19"/>
        <v>837.5</v>
      </c>
      <c r="AG12" s="30">
        <f t="shared" si="20"/>
        <v>0</v>
      </c>
    </row>
    <row r="13" spans="1:33" s="36" customFormat="1" ht="60" x14ac:dyDescent="0.25">
      <c r="A13" s="48" t="s">
        <v>75</v>
      </c>
      <c r="B13" s="2" t="s">
        <v>76</v>
      </c>
      <c r="C13" s="1" t="s">
        <v>24</v>
      </c>
      <c r="D13" s="1" t="s">
        <v>32</v>
      </c>
      <c r="E13" s="29"/>
      <c r="F13" s="30"/>
      <c r="G13" s="30"/>
      <c r="H13" s="30"/>
      <c r="I13" s="30"/>
      <c r="J13" s="29">
        <f>SUM(K13:O13)</f>
        <v>66.099999999999994</v>
      </c>
      <c r="K13" s="29">
        <v>66.099999999999994</v>
      </c>
      <c r="L13" s="30"/>
      <c r="M13" s="30"/>
      <c r="N13" s="30"/>
      <c r="O13" s="30"/>
      <c r="P13" s="31">
        <f>SUM(Q13:U13)</f>
        <v>66.099999999999994</v>
      </c>
      <c r="Q13" s="29">
        <f>K13</f>
        <v>66.099999999999994</v>
      </c>
      <c r="R13" s="30">
        <f t="shared" si="13"/>
        <v>0</v>
      </c>
      <c r="S13" s="30">
        <f t="shared" si="21"/>
        <v>0</v>
      </c>
      <c r="T13" s="30">
        <f t="shared" si="21"/>
        <v>0</v>
      </c>
      <c r="U13" s="30">
        <f t="shared" si="21"/>
        <v>0</v>
      </c>
      <c r="V13" s="29">
        <f>SUM(W13:AA13)</f>
        <v>0</v>
      </c>
      <c r="W13" s="29"/>
      <c r="X13" s="30"/>
      <c r="Y13" s="30"/>
      <c r="Z13" s="30"/>
      <c r="AA13" s="30"/>
      <c r="AB13" s="31">
        <f>SUM(AC13:AG13)</f>
        <v>66.099999999999994</v>
      </c>
      <c r="AC13" s="29">
        <f>W13+Q13</f>
        <v>66.099999999999994</v>
      </c>
      <c r="AD13" s="30">
        <f t="shared" si="17"/>
        <v>0</v>
      </c>
      <c r="AE13" s="30">
        <f t="shared" si="18"/>
        <v>0</v>
      </c>
      <c r="AF13" s="30">
        <f t="shared" si="19"/>
        <v>0</v>
      </c>
      <c r="AG13" s="30">
        <f t="shared" si="20"/>
        <v>0</v>
      </c>
    </row>
    <row r="14" spans="1:33" s="36" customFormat="1" ht="30" x14ac:dyDescent="0.25">
      <c r="A14" s="48" t="s">
        <v>26</v>
      </c>
      <c r="B14" s="2" t="s">
        <v>27</v>
      </c>
      <c r="C14" s="1" t="s">
        <v>24</v>
      </c>
      <c r="D14" s="1" t="s">
        <v>28</v>
      </c>
      <c r="E14" s="29">
        <f t="shared" si="10"/>
        <v>3888.9</v>
      </c>
      <c r="F14" s="30"/>
      <c r="G14" s="30">
        <v>0</v>
      </c>
      <c r="H14" s="30">
        <v>3888.9</v>
      </c>
      <c r="I14" s="30"/>
      <c r="J14" s="29">
        <f t="shared" ref="J14:J16" si="24">SUM(L14:O14)</f>
        <v>0</v>
      </c>
      <c r="K14" s="29"/>
      <c r="L14" s="30"/>
      <c r="M14" s="30"/>
      <c r="N14" s="30"/>
      <c r="O14" s="30"/>
      <c r="P14" s="31">
        <f t="shared" si="11"/>
        <v>3888.9</v>
      </c>
      <c r="Q14" s="29"/>
      <c r="R14" s="30">
        <f t="shared" si="13"/>
        <v>0</v>
      </c>
      <c r="S14" s="30">
        <f t="shared" si="21"/>
        <v>0</v>
      </c>
      <c r="T14" s="30">
        <f t="shared" si="21"/>
        <v>3888.9</v>
      </c>
      <c r="U14" s="30">
        <f t="shared" si="21"/>
        <v>0</v>
      </c>
      <c r="V14" s="29">
        <f t="shared" ref="V14:V16" si="25">SUM(X14:AA14)</f>
        <v>0</v>
      </c>
      <c r="W14" s="29"/>
      <c r="X14" s="30"/>
      <c r="Y14" s="30"/>
      <c r="Z14" s="30"/>
      <c r="AA14" s="30"/>
      <c r="AB14" s="31">
        <f t="shared" ref="AB14:AB16" si="26">SUM(AD14:AG14)</f>
        <v>3888.9</v>
      </c>
      <c r="AC14" s="29"/>
      <c r="AD14" s="30">
        <f t="shared" si="17"/>
        <v>0</v>
      </c>
      <c r="AE14" s="30">
        <f t="shared" si="18"/>
        <v>0</v>
      </c>
      <c r="AF14" s="30">
        <f t="shared" si="19"/>
        <v>3888.9</v>
      </c>
      <c r="AG14" s="30">
        <f t="shared" si="20"/>
        <v>0</v>
      </c>
    </row>
    <row r="15" spans="1:33" s="36" customFormat="1" ht="45" x14ac:dyDescent="0.25">
      <c r="A15" s="48" t="s">
        <v>29</v>
      </c>
      <c r="B15" s="3" t="s">
        <v>30</v>
      </c>
      <c r="C15" s="1" t="s">
        <v>31</v>
      </c>
      <c r="D15" s="1" t="s">
        <v>32</v>
      </c>
      <c r="E15" s="29">
        <f t="shared" si="10"/>
        <v>63.9</v>
      </c>
      <c r="F15" s="30"/>
      <c r="G15" s="30">
        <v>63.9</v>
      </c>
      <c r="H15" s="30"/>
      <c r="I15" s="30"/>
      <c r="J15" s="29">
        <f t="shared" si="24"/>
        <v>0</v>
      </c>
      <c r="K15" s="29"/>
      <c r="L15" s="30"/>
      <c r="M15" s="30"/>
      <c r="N15" s="30"/>
      <c r="O15" s="30"/>
      <c r="P15" s="31">
        <f t="shared" si="11"/>
        <v>63.9</v>
      </c>
      <c r="Q15" s="29"/>
      <c r="R15" s="30">
        <f t="shared" si="13"/>
        <v>0</v>
      </c>
      <c r="S15" s="30">
        <f t="shared" si="21"/>
        <v>63.9</v>
      </c>
      <c r="T15" s="30">
        <f t="shared" si="21"/>
        <v>0</v>
      </c>
      <c r="U15" s="30">
        <f t="shared" si="21"/>
        <v>0</v>
      </c>
      <c r="V15" s="29">
        <f t="shared" si="25"/>
        <v>0</v>
      </c>
      <c r="W15" s="29"/>
      <c r="X15" s="30"/>
      <c r="Y15" s="30"/>
      <c r="Z15" s="30"/>
      <c r="AA15" s="30"/>
      <c r="AB15" s="31">
        <f t="shared" si="26"/>
        <v>63.9</v>
      </c>
      <c r="AC15" s="29"/>
      <c r="AD15" s="30">
        <f t="shared" si="17"/>
        <v>0</v>
      </c>
      <c r="AE15" s="30">
        <f t="shared" si="18"/>
        <v>63.9</v>
      </c>
      <c r="AF15" s="30">
        <f t="shared" si="19"/>
        <v>0</v>
      </c>
      <c r="AG15" s="30">
        <f t="shared" si="20"/>
        <v>0</v>
      </c>
    </row>
    <row r="16" spans="1:33" s="36" customFormat="1" ht="75" x14ac:dyDescent="0.25">
      <c r="A16" s="48" t="s">
        <v>33</v>
      </c>
      <c r="B16" s="37" t="s">
        <v>34</v>
      </c>
      <c r="C16" s="1" t="s">
        <v>35</v>
      </c>
      <c r="D16" s="1" t="s">
        <v>36</v>
      </c>
      <c r="E16" s="29">
        <f t="shared" si="10"/>
        <v>8568</v>
      </c>
      <c r="F16" s="30">
        <v>0</v>
      </c>
      <c r="G16" s="30">
        <v>612</v>
      </c>
      <c r="H16" s="30">
        <v>7956</v>
      </c>
      <c r="I16" s="30">
        <v>0</v>
      </c>
      <c r="J16" s="29">
        <f t="shared" si="24"/>
        <v>0</v>
      </c>
      <c r="K16" s="29"/>
      <c r="L16" s="30"/>
      <c r="M16" s="30"/>
      <c r="N16" s="30"/>
      <c r="O16" s="30"/>
      <c r="P16" s="31">
        <f t="shared" si="11"/>
        <v>8568</v>
      </c>
      <c r="Q16" s="29"/>
      <c r="R16" s="30">
        <f t="shared" si="13"/>
        <v>0</v>
      </c>
      <c r="S16" s="30">
        <f t="shared" si="21"/>
        <v>612</v>
      </c>
      <c r="T16" s="30">
        <f t="shared" si="21"/>
        <v>7956</v>
      </c>
      <c r="U16" s="30">
        <f t="shared" si="21"/>
        <v>0</v>
      </c>
      <c r="V16" s="29">
        <f t="shared" si="25"/>
        <v>0</v>
      </c>
      <c r="W16" s="29"/>
      <c r="X16" s="30"/>
      <c r="Y16" s="30"/>
      <c r="Z16" s="30"/>
      <c r="AA16" s="30"/>
      <c r="AB16" s="31">
        <f t="shared" si="26"/>
        <v>8568</v>
      </c>
      <c r="AC16" s="29"/>
      <c r="AD16" s="30">
        <f t="shared" si="17"/>
        <v>0</v>
      </c>
      <c r="AE16" s="30">
        <f t="shared" si="18"/>
        <v>612</v>
      </c>
      <c r="AF16" s="30">
        <f t="shared" si="19"/>
        <v>7956</v>
      </c>
      <c r="AG16" s="30">
        <f t="shared" si="20"/>
        <v>0</v>
      </c>
    </row>
    <row r="17" spans="1:33" s="36" customFormat="1" ht="28.5" x14ac:dyDescent="0.25">
      <c r="A17" s="33"/>
      <c r="B17" s="38" t="s">
        <v>37</v>
      </c>
      <c r="C17" s="39"/>
      <c r="D17" s="39"/>
      <c r="E17" s="23">
        <f t="shared" ref="E17:J17" si="27">SUM(E18:E34)</f>
        <v>320747.10000000003</v>
      </c>
      <c r="F17" s="23">
        <f t="shared" si="27"/>
        <v>74815.199999999997</v>
      </c>
      <c r="G17" s="23">
        <f t="shared" si="27"/>
        <v>166933.70000000001</v>
      </c>
      <c r="H17" s="23">
        <f t="shared" si="27"/>
        <v>68998.2</v>
      </c>
      <c r="I17" s="23">
        <f t="shared" si="27"/>
        <v>10000</v>
      </c>
      <c r="J17" s="23">
        <f t="shared" si="27"/>
        <v>12964.8</v>
      </c>
      <c r="K17" s="23"/>
      <c r="L17" s="23">
        <f>SUM(L18:L34)</f>
        <v>0</v>
      </c>
      <c r="M17" s="23">
        <f>SUM(M18:M34)</f>
        <v>0</v>
      </c>
      <c r="N17" s="23">
        <f>SUM(N18:N34)</f>
        <v>12964.8</v>
      </c>
      <c r="O17" s="23">
        <f>SUM(O18:O34)</f>
        <v>0</v>
      </c>
      <c r="P17" s="23">
        <f>SUM(P18:P34)</f>
        <v>333711.90000000002</v>
      </c>
      <c r="Q17" s="23"/>
      <c r="R17" s="23">
        <f>SUM(R18:R34)</f>
        <v>74815.199999999997</v>
      </c>
      <c r="S17" s="23">
        <f>SUM(S18:S34)</f>
        <v>166933.70000000001</v>
      </c>
      <c r="T17" s="23">
        <f>SUM(T18:T34)</f>
        <v>81963</v>
      </c>
      <c r="U17" s="23">
        <f>SUM(U18:U34)</f>
        <v>10000</v>
      </c>
      <c r="V17" s="23">
        <f t="shared" ref="V17" si="28">SUM(V18:V34)</f>
        <v>19268.39999999998</v>
      </c>
      <c r="W17" s="23"/>
      <c r="X17" s="23">
        <f>SUM(X18:X34)</f>
        <v>13201.7</v>
      </c>
      <c r="Y17" s="23">
        <f>SUM(Y18:Y34)</f>
        <v>4302.0999999999876</v>
      </c>
      <c r="Z17" s="23">
        <f>SUM(Z18:Z34)</f>
        <v>1764.6000000000013</v>
      </c>
      <c r="AA17" s="23">
        <f>SUM(AA18:AA34)</f>
        <v>0</v>
      </c>
      <c r="AB17" s="23">
        <f>SUM(AB18:AB34)</f>
        <v>352980.3</v>
      </c>
      <c r="AC17" s="23"/>
      <c r="AD17" s="23">
        <f>SUM(AD18:AD34)</f>
        <v>88016.9</v>
      </c>
      <c r="AE17" s="23">
        <f>SUM(AE18:AE34)</f>
        <v>171235.8</v>
      </c>
      <c r="AF17" s="23">
        <f>SUM(AF18:AF34)</f>
        <v>83727.600000000006</v>
      </c>
      <c r="AG17" s="23">
        <f>SUM(AG18:AG34)</f>
        <v>10000</v>
      </c>
    </row>
    <row r="18" spans="1:33" s="36" customFormat="1" ht="105" x14ac:dyDescent="0.25">
      <c r="A18" s="48" t="s">
        <v>38</v>
      </c>
      <c r="B18" s="4" t="s">
        <v>39</v>
      </c>
      <c r="C18" s="1" t="s">
        <v>40</v>
      </c>
      <c r="D18" s="1" t="s">
        <v>41</v>
      </c>
      <c r="E18" s="29">
        <f t="shared" si="10"/>
        <v>62607.5</v>
      </c>
      <c r="F18" s="29">
        <v>62607.5</v>
      </c>
      <c r="G18" s="29"/>
      <c r="H18" s="29"/>
      <c r="I18" s="23"/>
      <c r="J18" s="29">
        <f t="shared" ref="J18:J21" si="29">SUM(L18:O18)</f>
        <v>0</v>
      </c>
      <c r="K18" s="29"/>
      <c r="L18" s="23"/>
      <c r="M18" s="23"/>
      <c r="N18" s="23"/>
      <c r="O18" s="23"/>
      <c r="P18" s="54">
        <f t="shared" si="11"/>
        <v>62607.5</v>
      </c>
      <c r="Q18" s="29"/>
      <c r="R18" s="30">
        <f>F18+L18</f>
        <v>62607.5</v>
      </c>
      <c r="S18" s="30">
        <f t="shared" ref="S18" si="30">G18+M18</f>
        <v>0</v>
      </c>
      <c r="T18" s="30">
        <f t="shared" ref="T18" si="31">H18+N18</f>
        <v>0</v>
      </c>
      <c r="U18" s="30">
        <f t="shared" ref="U18" si="32">I18+O18</f>
        <v>0</v>
      </c>
      <c r="V18" s="29">
        <f t="shared" ref="V18:V34" si="33">SUM(X18:AA18)</f>
        <v>0</v>
      </c>
      <c r="W18" s="29"/>
      <c r="X18" s="23"/>
      <c r="Y18" s="23"/>
      <c r="Z18" s="23"/>
      <c r="AA18" s="23"/>
      <c r="AB18" s="54">
        <f t="shared" ref="AB18:AB34" si="34">SUM(AD18:AG18)</f>
        <v>62607.5</v>
      </c>
      <c r="AC18" s="29"/>
      <c r="AD18" s="30">
        <f>R18+X18</f>
        <v>62607.5</v>
      </c>
      <c r="AE18" s="30">
        <f t="shared" ref="AE18:AE34" si="35">S18+Y18</f>
        <v>0</v>
      </c>
      <c r="AF18" s="30">
        <f t="shared" ref="AF18:AF34" si="36">T18+Z18</f>
        <v>0</v>
      </c>
      <c r="AG18" s="30">
        <f t="shared" ref="AG18:AG34" si="37">U18+AA18</f>
        <v>0</v>
      </c>
    </row>
    <row r="19" spans="1:33" s="36" customFormat="1" ht="90" x14ac:dyDescent="0.25">
      <c r="A19" s="48" t="s">
        <v>78</v>
      </c>
      <c r="B19" s="4" t="s">
        <v>79</v>
      </c>
      <c r="C19" s="1" t="s">
        <v>80</v>
      </c>
      <c r="D19" s="1" t="s">
        <v>81</v>
      </c>
      <c r="E19" s="29"/>
      <c r="F19" s="29"/>
      <c r="G19" s="29"/>
      <c r="H19" s="29"/>
      <c r="I19" s="23"/>
      <c r="J19" s="29">
        <f t="shared" si="29"/>
        <v>10355.799999999999</v>
      </c>
      <c r="K19" s="29"/>
      <c r="L19" s="23"/>
      <c r="M19" s="23"/>
      <c r="N19" s="29">
        <v>10355.799999999999</v>
      </c>
      <c r="O19" s="23"/>
      <c r="P19" s="54">
        <f t="shared" si="11"/>
        <v>10355.799999999999</v>
      </c>
      <c r="Q19" s="29"/>
      <c r="R19" s="30">
        <f>F19+L19</f>
        <v>0</v>
      </c>
      <c r="S19" s="30">
        <f t="shared" ref="S19" si="38">G19+M19</f>
        <v>0</v>
      </c>
      <c r="T19" s="30">
        <f t="shared" ref="T19" si="39">H19+N19</f>
        <v>10355.799999999999</v>
      </c>
      <c r="U19" s="30">
        <f t="shared" ref="U19" si="40">I19+O19</f>
        <v>0</v>
      </c>
      <c r="V19" s="29">
        <f t="shared" si="33"/>
        <v>0</v>
      </c>
      <c r="W19" s="29"/>
      <c r="X19" s="23"/>
      <c r="Y19" s="23"/>
      <c r="Z19" s="29"/>
      <c r="AA19" s="23"/>
      <c r="AB19" s="54">
        <f t="shared" si="34"/>
        <v>10355.799999999999</v>
      </c>
      <c r="AC19" s="29"/>
      <c r="AD19" s="30">
        <f>R19+X19</f>
        <v>0</v>
      </c>
      <c r="AE19" s="30">
        <f t="shared" si="35"/>
        <v>0</v>
      </c>
      <c r="AF19" s="30">
        <f t="shared" si="36"/>
        <v>10355.799999999999</v>
      </c>
      <c r="AG19" s="30">
        <f t="shared" si="37"/>
        <v>0</v>
      </c>
    </row>
    <row r="20" spans="1:33" s="36" customFormat="1" ht="150" x14ac:dyDescent="0.25">
      <c r="A20" s="48" t="s">
        <v>67</v>
      </c>
      <c r="B20" s="4" t="s">
        <v>68</v>
      </c>
      <c r="C20" s="1" t="s">
        <v>40</v>
      </c>
      <c r="D20" s="1" t="s">
        <v>47</v>
      </c>
      <c r="E20" s="29">
        <f t="shared" si="10"/>
        <v>2451.9</v>
      </c>
      <c r="F20" s="29"/>
      <c r="G20" s="29"/>
      <c r="H20" s="29">
        <v>2451.9</v>
      </c>
      <c r="I20" s="23"/>
      <c r="J20" s="29">
        <f t="shared" si="29"/>
        <v>0</v>
      </c>
      <c r="K20" s="29"/>
      <c r="L20" s="23"/>
      <c r="M20" s="23"/>
      <c r="N20" s="23"/>
      <c r="O20" s="23"/>
      <c r="P20" s="54">
        <f t="shared" si="11"/>
        <v>2451.9</v>
      </c>
      <c r="Q20" s="29"/>
      <c r="R20" s="30">
        <f t="shared" ref="R20:R34" si="41">F20+L20</f>
        <v>0</v>
      </c>
      <c r="S20" s="30">
        <f t="shared" ref="S20:S34" si="42">G20+M20</f>
        <v>0</v>
      </c>
      <c r="T20" s="30">
        <f t="shared" ref="T20:T34" si="43">H20+N20</f>
        <v>2451.9</v>
      </c>
      <c r="U20" s="30">
        <f t="shared" ref="U20:U34" si="44">I20+O20</f>
        <v>0</v>
      </c>
      <c r="V20" s="29">
        <f t="shared" si="33"/>
        <v>0</v>
      </c>
      <c r="W20" s="29"/>
      <c r="X20" s="23"/>
      <c r="Y20" s="23"/>
      <c r="Z20" s="23"/>
      <c r="AA20" s="23"/>
      <c r="AB20" s="54">
        <f t="shared" si="34"/>
        <v>2451.9</v>
      </c>
      <c r="AC20" s="29"/>
      <c r="AD20" s="30">
        <f t="shared" ref="AD20:AD34" si="45">R20+X20</f>
        <v>0</v>
      </c>
      <c r="AE20" s="30">
        <f t="shared" si="35"/>
        <v>0</v>
      </c>
      <c r="AF20" s="30">
        <f t="shared" si="36"/>
        <v>2451.9</v>
      </c>
      <c r="AG20" s="30">
        <f t="shared" si="37"/>
        <v>0</v>
      </c>
    </row>
    <row r="21" spans="1:33" s="45" customFormat="1" ht="30" x14ac:dyDescent="0.25">
      <c r="A21" s="48" t="s">
        <v>69</v>
      </c>
      <c r="B21" s="40" t="s">
        <v>70</v>
      </c>
      <c r="C21" s="41" t="s">
        <v>35</v>
      </c>
      <c r="D21" s="41" t="s">
        <v>71</v>
      </c>
      <c r="E21" s="42">
        <f t="shared" si="10"/>
        <v>8102.6</v>
      </c>
      <c r="F21" s="42"/>
      <c r="G21" s="42">
        <v>8102.6</v>
      </c>
      <c r="H21" s="42"/>
      <c r="I21" s="43"/>
      <c r="J21" s="42">
        <f t="shared" si="29"/>
        <v>0</v>
      </c>
      <c r="K21" s="42"/>
      <c r="L21" s="43"/>
      <c r="M21" s="43"/>
      <c r="N21" s="43"/>
      <c r="O21" s="43"/>
      <c r="P21" s="54">
        <f t="shared" si="11"/>
        <v>8102.6</v>
      </c>
      <c r="Q21" s="29"/>
      <c r="R21" s="44">
        <f t="shared" si="41"/>
        <v>0</v>
      </c>
      <c r="S21" s="44">
        <f t="shared" si="42"/>
        <v>8102.6</v>
      </c>
      <c r="T21" s="44">
        <f t="shared" si="43"/>
        <v>0</v>
      </c>
      <c r="U21" s="44">
        <f t="shared" si="44"/>
        <v>0</v>
      </c>
      <c r="V21" s="42">
        <f t="shared" si="33"/>
        <v>0</v>
      </c>
      <c r="W21" s="42"/>
      <c r="X21" s="43"/>
      <c r="Y21" s="43"/>
      <c r="Z21" s="43"/>
      <c r="AA21" s="43"/>
      <c r="AB21" s="54">
        <f t="shared" si="34"/>
        <v>8102.6</v>
      </c>
      <c r="AC21" s="29"/>
      <c r="AD21" s="44">
        <f t="shared" si="45"/>
        <v>0</v>
      </c>
      <c r="AE21" s="44">
        <f t="shared" si="35"/>
        <v>8102.6</v>
      </c>
      <c r="AF21" s="44">
        <f t="shared" si="36"/>
        <v>0</v>
      </c>
      <c r="AG21" s="44">
        <f t="shared" si="37"/>
        <v>0</v>
      </c>
    </row>
    <row r="22" spans="1:33" s="36" customFormat="1" ht="60" x14ac:dyDescent="0.25">
      <c r="A22" s="49" t="s">
        <v>42</v>
      </c>
      <c r="B22" s="4" t="s">
        <v>43</v>
      </c>
      <c r="C22" s="1" t="s">
        <v>40</v>
      </c>
      <c r="D22" s="1" t="s">
        <v>44</v>
      </c>
      <c r="E22" s="29">
        <f t="shared" si="10"/>
        <v>48586.600000000006</v>
      </c>
      <c r="F22" s="30">
        <v>12207.7</v>
      </c>
      <c r="G22" s="30">
        <v>36378.9</v>
      </c>
      <c r="H22" s="30"/>
      <c r="I22" s="30"/>
      <c r="J22" s="29">
        <f t="shared" ref="J22:J34" si="46">SUM(L22:O22)</f>
        <v>0</v>
      </c>
      <c r="K22" s="29"/>
      <c r="L22" s="30"/>
      <c r="M22" s="30"/>
      <c r="N22" s="30"/>
      <c r="O22" s="30"/>
      <c r="P22" s="54">
        <f t="shared" si="11"/>
        <v>48586.600000000006</v>
      </c>
      <c r="Q22" s="29"/>
      <c r="R22" s="30">
        <f t="shared" si="41"/>
        <v>12207.7</v>
      </c>
      <c r="S22" s="30">
        <f t="shared" si="42"/>
        <v>36378.9</v>
      </c>
      <c r="T22" s="30">
        <f t="shared" si="43"/>
        <v>0</v>
      </c>
      <c r="U22" s="30">
        <f t="shared" si="44"/>
        <v>0</v>
      </c>
      <c r="V22" s="29">
        <f t="shared" si="33"/>
        <v>0</v>
      </c>
      <c r="W22" s="29"/>
      <c r="X22" s="30"/>
      <c r="Y22" s="30"/>
      <c r="Z22" s="30"/>
      <c r="AA22" s="30"/>
      <c r="AB22" s="54">
        <f t="shared" si="34"/>
        <v>48586.600000000006</v>
      </c>
      <c r="AC22" s="29"/>
      <c r="AD22" s="30">
        <f t="shared" si="45"/>
        <v>12207.7</v>
      </c>
      <c r="AE22" s="30">
        <f t="shared" si="35"/>
        <v>36378.9</v>
      </c>
      <c r="AF22" s="30">
        <f t="shared" si="36"/>
        <v>0</v>
      </c>
      <c r="AG22" s="30">
        <f t="shared" si="37"/>
        <v>0</v>
      </c>
    </row>
    <row r="23" spans="1:33" s="36" customFormat="1" ht="45" x14ac:dyDescent="0.25">
      <c r="A23" s="49" t="s">
        <v>45</v>
      </c>
      <c r="B23" s="4" t="s">
        <v>46</v>
      </c>
      <c r="C23" s="1" t="s">
        <v>40</v>
      </c>
      <c r="D23" s="1" t="s">
        <v>47</v>
      </c>
      <c r="E23" s="29">
        <f t="shared" si="10"/>
        <v>44565.9</v>
      </c>
      <c r="F23" s="30"/>
      <c r="G23" s="30"/>
      <c r="H23" s="30">
        <v>44565.9</v>
      </c>
      <c r="I23" s="30"/>
      <c r="J23" s="29">
        <f t="shared" si="46"/>
        <v>0</v>
      </c>
      <c r="K23" s="29"/>
      <c r="L23" s="30"/>
      <c r="M23" s="30"/>
      <c r="N23" s="30"/>
      <c r="O23" s="30"/>
      <c r="P23" s="54">
        <f t="shared" si="11"/>
        <v>44565.9</v>
      </c>
      <c r="Q23" s="29"/>
      <c r="R23" s="30">
        <f t="shared" si="41"/>
        <v>0</v>
      </c>
      <c r="S23" s="30">
        <f t="shared" si="42"/>
        <v>0</v>
      </c>
      <c r="T23" s="30">
        <f t="shared" si="43"/>
        <v>44565.9</v>
      </c>
      <c r="U23" s="30">
        <f t="shared" si="44"/>
        <v>0</v>
      </c>
      <c r="V23" s="29">
        <f t="shared" si="33"/>
        <v>0</v>
      </c>
      <c r="W23" s="29"/>
      <c r="X23" s="30"/>
      <c r="Y23" s="30"/>
      <c r="Z23" s="30"/>
      <c r="AA23" s="30"/>
      <c r="AB23" s="54">
        <f t="shared" si="34"/>
        <v>44565.9</v>
      </c>
      <c r="AC23" s="29"/>
      <c r="AD23" s="30">
        <f t="shared" si="45"/>
        <v>0</v>
      </c>
      <c r="AE23" s="30">
        <f t="shared" si="35"/>
        <v>0</v>
      </c>
      <c r="AF23" s="30">
        <f t="shared" si="36"/>
        <v>44565.9</v>
      </c>
      <c r="AG23" s="30">
        <f t="shared" si="37"/>
        <v>0</v>
      </c>
    </row>
    <row r="24" spans="1:33" s="36" customFormat="1" ht="75" x14ac:dyDescent="0.25">
      <c r="A24" s="49" t="s">
        <v>48</v>
      </c>
      <c r="B24" s="4" t="s">
        <v>49</v>
      </c>
      <c r="C24" s="1" t="s">
        <v>40</v>
      </c>
      <c r="D24" s="1" t="s">
        <v>44</v>
      </c>
      <c r="E24" s="29">
        <f t="shared" si="10"/>
        <v>1294.9000000000001</v>
      </c>
      <c r="F24" s="30"/>
      <c r="G24" s="30"/>
      <c r="H24" s="30">
        <v>1294.9000000000001</v>
      </c>
      <c r="I24" s="30"/>
      <c r="J24" s="29">
        <f t="shared" si="46"/>
        <v>-1294.9000000000001</v>
      </c>
      <c r="K24" s="29"/>
      <c r="L24" s="30"/>
      <c r="M24" s="30"/>
      <c r="N24" s="30">
        <v>-1294.9000000000001</v>
      </c>
      <c r="O24" s="30"/>
      <c r="P24" s="31">
        <f t="shared" si="11"/>
        <v>0</v>
      </c>
      <c r="Q24" s="29"/>
      <c r="R24" s="30">
        <f t="shared" si="41"/>
        <v>0</v>
      </c>
      <c r="S24" s="30">
        <f t="shared" si="42"/>
        <v>0</v>
      </c>
      <c r="T24" s="30">
        <f t="shared" si="43"/>
        <v>0</v>
      </c>
      <c r="U24" s="30">
        <f t="shared" si="44"/>
        <v>0</v>
      </c>
      <c r="V24" s="29">
        <f t="shared" si="33"/>
        <v>0</v>
      </c>
      <c r="W24" s="29"/>
      <c r="X24" s="30"/>
      <c r="Y24" s="30"/>
      <c r="Z24" s="30"/>
      <c r="AA24" s="30"/>
      <c r="AB24" s="31">
        <f t="shared" si="34"/>
        <v>0</v>
      </c>
      <c r="AC24" s="29"/>
      <c r="AD24" s="30">
        <f t="shared" si="45"/>
        <v>0</v>
      </c>
      <c r="AE24" s="30">
        <f t="shared" si="35"/>
        <v>0</v>
      </c>
      <c r="AF24" s="30">
        <f t="shared" si="36"/>
        <v>0</v>
      </c>
      <c r="AG24" s="30">
        <f t="shared" si="37"/>
        <v>0</v>
      </c>
    </row>
    <row r="25" spans="1:33" s="36" customFormat="1" ht="30" x14ac:dyDescent="0.25">
      <c r="A25" s="49" t="s">
        <v>85</v>
      </c>
      <c r="B25" s="4" t="s">
        <v>86</v>
      </c>
      <c r="C25" s="1" t="s">
        <v>40</v>
      </c>
      <c r="D25" s="1" t="s">
        <v>44</v>
      </c>
      <c r="E25" s="29"/>
      <c r="F25" s="30"/>
      <c r="G25" s="30"/>
      <c r="H25" s="30"/>
      <c r="I25" s="30"/>
      <c r="J25" s="29"/>
      <c r="K25" s="29"/>
      <c r="L25" s="30"/>
      <c r="M25" s="30"/>
      <c r="N25" s="30"/>
      <c r="O25" s="30"/>
      <c r="P25" s="31"/>
      <c r="Q25" s="29"/>
      <c r="R25" s="30"/>
      <c r="S25" s="30"/>
      <c r="T25" s="30"/>
      <c r="U25" s="30"/>
      <c r="V25" s="29">
        <f t="shared" si="33"/>
        <v>13201.7</v>
      </c>
      <c r="W25" s="29"/>
      <c r="X25" s="30">
        <v>13201.7</v>
      </c>
      <c r="Y25" s="30"/>
      <c r="Z25" s="30"/>
      <c r="AA25" s="30"/>
      <c r="AB25" s="31">
        <f t="shared" si="34"/>
        <v>13201.7</v>
      </c>
      <c r="AC25" s="29"/>
      <c r="AD25" s="30">
        <f t="shared" ref="AD25" si="47">R25+X25</f>
        <v>13201.7</v>
      </c>
      <c r="AE25" s="30">
        <f t="shared" ref="AE25" si="48">S25+Y25</f>
        <v>0</v>
      </c>
      <c r="AF25" s="30">
        <f t="shared" ref="AF25" si="49">T25+Z25</f>
        <v>0</v>
      </c>
      <c r="AG25" s="30">
        <f t="shared" ref="AG25" si="50">U25+AA25</f>
        <v>0</v>
      </c>
    </row>
    <row r="26" spans="1:33" s="36" customFormat="1" ht="45" x14ac:dyDescent="0.25">
      <c r="A26" s="49" t="s">
        <v>51</v>
      </c>
      <c r="B26" s="4" t="s">
        <v>52</v>
      </c>
      <c r="C26" s="1" t="s">
        <v>40</v>
      </c>
      <c r="D26" s="1" t="s">
        <v>50</v>
      </c>
      <c r="E26" s="29">
        <f t="shared" si="10"/>
        <v>1067.2</v>
      </c>
      <c r="F26" s="30"/>
      <c r="G26" s="30"/>
      <c r="H26" s="30">
        <v>1067.2</v>
      </c>
      <c r="I26" s="30"/>
      <c r="J26" s="29">
        <f t="shared" si="46"/>
        <v>3903.9</v>
      </c>
      <c r="K26" s="29"/>
      <c r="L26" s="30"/>
      <c r="M26" s="30"/>
      <c r="N26" s="30">
        <v>3903.9</v>
      </c>
      <c r="O26" s="30"/>
      <c r="P26" s="54">
        <f t="shared" si="11"/>
        <v>4971.1000000000004</v>
      </c>
      <c r="Q26" s="29"/>
      <c r="R26" s="30">
        <f t="shared" si="41"/>
        <v>0</v>
      </c>
      <c r="S26" s="30">
        <f t="shared" si="42"/>
        <v>0</v>
      </c>
      <c r="T26" s="30">
        <f t="shared" si="43"/>
        <v>4971.1000000000004</v>
      </c>
      <c r="U26" s="30">
        <f t="shared" si="44"/>
        <v>0</v>
      </c>
      <c r="V26" s="29">
        <f t="shared" si="33"/>
        <v>0</v>
      </c>
      <c r="W26" s="29"/>
      <c r="X26" s="30"/>
      <c r="Y26" s="30"/>
      <c r="Z26" s="30"/>
      <c r="AA26" s="30"/>
      <c r="AB26" s="54">
        <f t="shared" si="34"/>
        <v>4971.1000000000004</v>
      </c>
      <c r="AC26" s="29"/>
      <c r="AD26" s="30">
        <f t="shared" si="45"/>
        <v>0</v>
      </c>
      <c r="AE26" s="30">
        <f t="shared" si="35"/>
        <v>0</v>
      </c>
      <c r="AF26" s="30">
        <f t="shared" si="36"/>
        <v>4971.1000000000004</v>
      </c>
      <c r="AG26" s="30">
        <f t="shared" si="37"/>
        <v>0</v>
      </c>
    </row>
    <row r="27" spans="1:33" s="36" customFormat="1" ht="45" x14ac:dyDescent="0.25">
      <c r="A27" s="49" t="s">
        <v>53</v>
      </c>
      <c r="B27" s="4" t="s">
        <v>54</v>
      </c>
      <c r="C27" s="1" t="s">
        <v>40</v>
      </c>
      <c r="D27" s="1" t="s">
        <v>55</v>
      </c>
      <c r="E27" s="29">
        <f t="shared" si="10"/>
        <v>65900.600000000006</v>
      </c>
      <c r="F27" s="30"/>
      <c r="G27" s="30">
        <v>46732.3</v>
      </c>
      <c r="H27" s="30">
        <v>19168.3</v>
      </c>
      <c r="I27" s="30"/>
      <c r="J27" s="29">
        <f t="shared" si="46"/>
        <v>0</v>
      </c>
      <c r="K27" s="29"/>
      <c r="L27" s="30"/>
      <c r="M27" s="30"/>
      <c r="N27" s="30"/>
      <c r="O27" s="30"/>
      <c r="P27" s="54">
        <f t="shared" si="11"/>
        <v>65900.600000000006</v>
      </c>
      <c r="Q27" s="29"/>
      <c r="R27" s="30">
        <f t="shared" si="41"/>
        <v>0</v>
      </c>
      <c r="S27" s="30">
        <f t="shared" si="42"/>
        <v>46732.3</v>
      </c>
      <c r="T27" s="30">
        <f t="shared" si="43"/>
        <v>19168.3</v>
      </c>
      <c r="U27" s="30">
        <f t="shared" si="44"/>
        <v>0</v>
      </c>
      <c r="V27" s="29">
        <f t="shared" si="33"/>
        <v>-65900.600000000006</v>
      </c>
      <c r="W27" s="29"/>
      <c r="X27" s="30"/>
      <c r="Y27" s="30">
        <v>-46732.3</v>
      </c>
      <c r="Z27" s="30">
        <v>-19168.3</v>
      </c>
      <c r="AA27" s="30"/>
      <c r="AB27" s="54">
        <f t="shared" si="34"/>
        <v>0</v>
      </c>
      <c r="AC27" s="29"/>
      <c r="AD27" s="30">
        <f t="shared" si="45"/>
        <v>0</v>
      </c>
      <c r="AE27" s="30">
        <f t="shared" si="35"/>
        <v>0</v>
      </c>
      <c r="AF27" s="30">
        <f t="shared" si="36"/>
        <v>0</v>
      </c>
      <c r="AG27" s="30">
        <f t="shared" si="37"/>
        <v>0</v>
      </c>
    </row>
    <row r="28" spans="1:33" s="36" customFormat="1" ht="30" x14ac:dyDescent="0.25">
      <c r="A28" s="49" t="s">
        <v>56</v>
      </c>
      <c r="B28" s="4" t="s">
        <v>57</v>
      </c>
      <c r="C28" s="1" t="s">
        <v>40</v>
      </c>
      <c r="D28" s="1" t="s">
        <v>55</v>
      </c>
      <c r="E28" s="29">
        <f t="shared" si="10"/>
        <v>65419.9</v>
      </c>
      <c r="F28" s="30"/>
      <c r="G28" s="30">
        <v>65419.9</v>
      </c>
      <c r="H28" s="30"/>
      <c r="I28" s="30"/>
      <c r="J28" s="29">
        <f t="shared" si="46"/>
        <v>0</v>
      </c>
      <c r="K28" s="29"/>
      <c r="L28" s="30"/>
      <c r="M28" s="30"/>
      <c r="N28" s="30"/>
      <c r="O28" s="30"/>
      <c r="P28" s="54">
        <f t="shared" si="11"/>
        <v>65419.9</v>
      </c>
      <c r="Q28" s="29"/>
      <c r="R28" s="30">
        <f t="shared" si="41"/>
        <v>0</v>
      </c>
      <c r="S28" s="30">
        <f t="shared" si="42"/>
        <v>65419.9</v>
      </c>
      <c r="T28" s="30">
        <f t="shared" si="43"/>
        <v>0</v>
      </c>
      <c r="U28" s="30">
        <f t="shared" si="44"/>
        <v>0</v>
      </c>
      <c r="V28" s="29">
        <f t="shared" si="33"/>
        <v>-65419.9</v>
      </c>
      <c r="W28" s="29"/>
      <c r="X28" s="30"/>
      <c r="Y28" s="30">
        <v>-65419.9</v>
      </c>
      <c r="Z28" s="30"/>
      <c r="AA28" s="30"/>
      <c r="AB28" s="54">
        <f t="shared" si="34"/>
        <v>0</v>
      </c>
      <c r="AC28" s="29"/>
      <c r="AD28" s="30">
        <f t="shared" si="45"/>
        <v>0</v>
      </c>
      <c r="AE28" s="30">
        <f t="shared" si="35"/>
        <v>0</v>
      </c>
      <c r="AF28" s="30">
        <f t="shared" si="36"/>
        <v>0</v>
      </c>
      <c r="AG28" s="30">
        <f t="shared" si="37"/>
        <v>0</v>
      </c>
    </row>
    <row r="29" spans="1:33" s="36" customFormat="1" ht="60" x14ac:dyDescent="0.25">
      <c r="A29" s="49" t="s">
        <v>87</v>
      </c>
      <c r="B29" s="4" t="s">
        <v>88</v>
      </c>
      <c r="C29" s="1" t="s">
        <v>40</v>
      </c>
      <c r="D29" s="1" t="s">
        <v>55</v>
      </c>
      <c r="E29" s="29"/>
      <c r="F29" s="30"/>
      <c r="G29" s="30"/>
      <c r="H29" s="30"/>
      <c r="I29" s="30"/>
      <c r="J29" s="29"/>
      <c r="K29" s="29"/>
      <c r="L29" s="30"/>
      <c r="M29" s="30"/>
      <c r="N29" s="30"/>
      <c r="O29" s="30"/>
      <c r="P29" s="54"/>
      <c r="Q29" s="29"/>
      <c r="R29" s="30"/>
      <c r="S29" s="30"/>
      <c r="T29" s="30"/>
      <c r="U29" s="30"/>
      <c r="V29" s="29">
        <f t="shared" si="33"/>
        <v>65419.9</v>
      </c>
      <c r="W29" s="29"/>
      <c r="X29" s="30"/>
      <c r="Y29" s="30">
        <v>65419.9</v>
      </c>
      <c r="Z29" s="30"/>
      <c r="AA29" s="30"/>
      <c r="AB29" s="54">
        <f t="shared" si="34"/>
        <v>65419.9</v>
      </c>
      <c r="AC29" s="29"/>
      <c r="AD29" s="30">
        <f t="shared" ref="AD29" si="51">R29+X29</f>
        <v>0</v>
      </c>
      <c r="AE29" s="30">
        <f t="shared" ref="AE29" si="52">S29+Y29</f>
        <v>65419.9</v>
      </c>
      <c r="AF29" s="30">
        <f t="shared" ref="AF29" si="53">T29+Z29</f>
        <v>0</v>
      </c>
      <c r="AG29" s="30">
        <f t="shared" ref="AG29" si="54">U29+AA29</f>
        <v>0</v>
      </c>
    </row>
    <row r="30" spans="1:33" s="36" customFormat="1" ht="45" x14ac:dyDescent="0.25">
      <c r="A30" s="49" t="s">
        <v>89</v>
      </c>
      <c r="B30" s="4" t="s">
        <v>90</v>
      </c>
      <c r="C30" s="1" t="s">
        <v>40</v>
      </c>
      <c r="D30" s="1" t="s">
        <v>55</v>
      </c>
      <c r="E30" s="29"/>
      <c r="F30" s="30"/>
      <c r="G30" s="30"/>
      <c r="H30" s="30"/>
      <c r="I30" s="30"/>
      <c r="J30" s="29"/>
      <c r="K30" s="29"/>
      <c r="L30" s="30"/>
      <c r="M30" s="30"/>
      <c r="N30" s="30"/>
      <c r="O30" s="30"/>
      <c r="P30" s="54"/>
      <c r="Q30" s="29"/>
      <c r="R30" s="30"/>
      <c r="S30" s="30"/>
      <c r="T30" s="30"/>
      <c r="U30" s="30"/>
      <c r="V30" s="29">
        <f t="shared" si="33"/>
        <v>48032.7</v>
      </c>
      <c r="W30" s="29"/>
      <c r="X30" s="30"/>
      <c r="Y30" s="30">
        <v>34061.599999999999</v>
      </c>
      <c r="Z30" s="30">
        <v>13971.1</v>
      </c>
      <c r="AA30" s="30"/>
      <c r="AB30" s="54">
        <f t="shared" si="34"/>
        <v>48032.7</v>
      </c>
      <c r="AC30" s="29"/>
      <c r="AD30" s="30">
        <f t="shared" ref="AD30" si="55">R30+X30</f>
        <v>0</v>
      </c>
      <c r="AE30" s="30">
        <f t="shared" ref="AE30" si="56">S30+Y30</f>
        <v>34061.599999999999</v>
      </c>
      <c r="AF30" s="30">
        <f t="shared" ref="AF30" si="57">T30+Z30</f>
        <v>13971.1</v>
      </c>
      <c r="AG30" s="30">
        <f t="shared" ref="AG30" si="58">U30+AA30</f>
        <v>0</v>
      </c>
    </row>
    <row r="31" spans="1:33" s="36" customFormat="1" ht="30" x14ac:dyDescent="0.25">
      <c r="A31" s="49" t="s">
        <v>91</v>
      </c>
      <c r="B31" s="4" t="s">
        <v>92</v>
      </c>
      <c r="C31" s="1" t="s">
        <v>40</v>
      </c>
      <c r="D31" s="1" t="s">
        <v>55</v>
      </c>
      <c r="E31" s="29"/>
      <c r="F31" s="30"/>
      <c r="G31" s="30"/>
      <c r="H31" s="30"/>
      <c r="I31" s="30"/>
      <c r="J31" s="29"/>
      <c r="K31" s="29"/>
      <c r="L31" s="30"/>
      <c r="M31" s="30"/>
      <c r="N31" s="30"/>
      <c r="O31" s="30"/>
      <c r="P31" s="54"/>
      <c r="Q31" s="29"/>
      <c r="R31" s="30"/>
      <c r="S31" s="30"/>
      <c r="T31" s="30"/>
      <c r="U31" s="30"/>
      <c r="V31" s="29">
        <f t="shared" si="33"/>
        <v>23934.6</v>
      </c>
      <c r="W31" s="29"/>
      <c r="X31" s="30"/>
      <c r="Y31" s="30">
        <v>16972.8</v>
      </c>
      <c r="Z31" s="30">
        <v>6961.8</v>
      </c>
      <c r="AA31" s="30"/>
      <c r="AB31" s="54">
        <f t="shared" ref="AB31" si="59">SUM(AD31:AG31)</f>
        <v>23934.6</v>
      </c>
      <c r="AC31" s="29"/>
      <c r="AD31" s="30">
        <f t="shared" ref="AD31" si="60">R31+X31</f>
        <v>0</v>
      </c>
      <c r="AE31" s="30">
        <f t="shared" ref="AE31" si="61">S31+Y31</f>
        <v>16972.8</v>
      </c>
      <c r="AF31" s="30">
        <f t="shared" ref="AF31" si="62">T31+Z31</f>
        <v>6961.8</v>
      </c>
      <c r="AG31" s="30">
        <f t="shared" ref="AG31" si="63">U31+AA31</f>
        <v>0</v>
      </c>
    </row>
    <row r="32" spans="1:33" s="36" customFormat="1" ht="30" x14ac:dyDescent="0.25">
      <c r="A32" s="49" t="s">
        <v>58</v>
      </c>
      <c r="B32" s="4" t="s">
        <v>59</v>
      </c>
      <c r="C32" s="1" t="s">
        <v>40</v>
      </c>
      <c r="D32" s="1" t="s">
        <v>55</v>
      </c>
      <c r="E32" s="29">
        <f t="shared" si="10"/>
        <v>10000</v>
      </c>
      <c r="F32" s="30"/>
      <c r="G32" s="30">
        <v>10000</v>
      </c>
      <c r="H32" s="30"/>
      <c r="I32" s="30"/>
      <c r="J32" s="29">
        <f t="shared" si="46"/>
        <v>0</v>
      </c>
      <c r="K32" s="29"/>
      <c r="L32" s="30"/>
      <c r="M32" s="30"/>
      <c r="N32" s="30"/>
      <c r="O32" s="30"/>
      <c r="P32" s="54">
        <f t="shared" si="11"/>
        <v>10000</v>
      </c>
      <c r="Q32" s="29"/>
      <c r="R32" s="30">
        <f t="shared" si="41"/>
        <v>0</v>
      </c>
      <c r="S32" s="30">
        <f t="shared" si="42"/>
        <v>10000</v>
      </c>
      <c r="T32" s="30">
        <f t="shared" si="43"/>
        <v>0</v>
      </c>
      <c r="U32" s="30">
        <f t="shared" si="44"/>
        <v>0</v>
      </c>
      <c r="V32" s="29">
        <f t="shared" si="33"/>
        <v>0</v>
      </c>
      <c r="W32" s="29"/>
      <c r="X32" s="30"/>
      <c r="Y32" s="30"/>
      <c r="Z32" s="30"/>
      <c r="AA32" s="30"/>
      <c r="AB32" s="54">
        <f t="shared" si="34"/>
        <v>10000</v>
      </c>
      <c r="AC32" s="29"/>
      <c r="AD32" s="30">
        <f t="shared" si="45"/>
        <v>0</v>
      </c>
      <c r="AE32" s="30">
        <f t="shared" si="35"/>
        <v>10000</v>
      </c>
      <c r="AF32" s="30">
        <f t="shared" si="36"/>
        <v>0</v>
      </c>
      <c r="AG32" s="30">
        <f t="shared" si="37"/>
        <v>0</v>
      </c>
    </row>
    <row r="33" spans="1:33" s="45" customFormat="1" ht="75" x14ac:dyDescent="0.25">
      <c r="A33" s="50" t="s">
        <v>60</v>
      </c>
      <c r="B33" s="46" t="s">
        <v>61</v>
      </c>
      <c r="C33" s="41" t="s">
        <v>35</v>
      </c>
      <c r="D33" s="41" t="s">
        <v>62</v>
      </c>
      <c r="E33" s="42">
        <f t="shared" si="10"/>
        <v>750</v>
      </c>
      <c r="F33" s="44"/>
      <c r="G33" s="44">
        <v>300</v>
      </c>
      <c r="H33" s="44">
        <v>450</v>
      </c>
      <c r="I33" s="44"/>
      <c r="J33" s="42">
        <f t="shared" si="46"/>
        <v>0</v>
      </c>
      <c r="K33" s="42"/>
      <c r="L33" s="44"/>
      <c r="M33" s="44"/>
      <c r="N33" s="44"/>
      <c r="O33" s="44"/>
      <c r="P33" s="54">
        <f t="shared" si="11"/>
        <v>750</v>
      </c>
      <c r="Q33" s="29"/>
      <c r="R33" s="44">
        <f t="shared" si="41"/>
        <v>0</v>
      </c>
      <c r="S33" s="44">
        <f t="shared" si="42"/>
        <v>300</v>
      </c>
      <c r="T33" s="44">
        <f t="shared" si="43"/>
        <v>450</v>
      </c>
      <c r="U33" s="44">
        <f t="shared" si="44"/>
        <v>0</v>
      </c>
      <c r="V33" s="42">
        <f t="shared" si="33"/>
        <v>0</v>
      </c>
      <c r="W33" s="42"/>
      <c r="X33" s="44"/>
      <c r="Y33" s="44"/>
      <c r="Z33" s="44"/>
      <c r="AA33" s="44"/>
      <c r="AB33" s="54">
        <f t="shared" si="34"/>
        <v>750</v>
      </c>
      <c r="AC33" s="29"/>
      <c r="AD33" s="44">
        <f t="shared" si="45"/>
        <v>0</v>
      </c>
      <c r="AE33" s="44">
        <f t="shared" si="35"/>
        <v>300</v>
      </c>
      <c r="AF33" s="44">
        <f t="shared" si="36"/>
        <v>450</v>
      </c>
      <c r="AG33" s="44">
        <f t="shared" si="37"/>
        <v>0</v>
      </c>
    </row>
    <row r="34" spans="1:33" s="45" customFormat="1" ht="30" x14ac:dyDescent="0.25">
      <c r="A34" s="49" t="s">
        <v>63</v>
      </c>
      <c r="B34" s="47" t="s">
        <v>64</v>
      </c>
      <c r="C34" s="41" t="s">
        <v>31</v>
      </c>
      <c r="D34" s="41" t="s">
        <v>65</v>
      </c>
      <c r="E34" s="42">
        <f t="shared" si="10"/>
        <v>10000</v>
      </c>
      <c r="F34" s="44"/>
      <c r="G34" s="44"/>
      <c r="H34" s="44"/>
      <c r="I34" s="44">
        <v>10000</v>
      </c>
      <c r="J34" s="42">
        <f t="shared" si="46"/>
        <v>0</v>
      </c>
      <c r="K34" s="42"/>
      <c r="L34" s="44"/>
      <c r="M34" s="44"/>
      <c r="N34" s="44"/>
      <c r="O34" s="44"/>
      <c r="P34" s="54">
        <f t="shared" si="11"/>
        <v>10000</v>
      </c>
      <c r="Q34" s="29"/>
      <c r="R34" s="44">
        <f t="shared" si="41"/>
        <v>0</v>
      </c>
      <c r="S34" s="44">
        <f t="shared" si="42"/>
        <v>0</v>
      </c>
      <c r="T34" s="44">
        <f t="shared" si="43"/>
        <v>0</v>
      </c>
      <c r="U34" s="44">
        <f t="shared" si="44"/>
        <v>10000</v>
      </c>
      <c r="V34" s="42">
        <f t="shared" si="33"/>
        <v>0</v>
      </c>
      <c r="W34" s="42"/>
      <c r="X34" s="44"/>
      <c r="Y34" s="44"/>
      <c r="Z34" s="44"/>
      <c r="AA34" s="44"/>
      <c r="AB34" s="54">
        <f t="shared" si="34"/>
        <v>10000</v>
      </c>
      <c r="AC34" s="29"/>
      <c r="AD34" s="44">
        <f t="shared" si="45"/>
        <v>0</v>
      </c>
      <c r="AE34" s="44">
        <f t="shared" si="35"/>
        <v>0</v>
      </c>
      <c r="AF34" s="44">
        <f t="shared" si="36"/>
        <v>0</v>
      </c>
      <c r="AG34" s="44">
        <f t="shared" si="37"/>
        <v>10000</v>
      </c>
    </row>
  </sheetData>
  <mergeCells count="10">
    <mergeCell ref="V4:AA4"/>
    <mergeCell ref="AB4:AG4"/>
    <mergeCell ref="J4:O4"/>
    <mergeCell ref="P4:U4"/>
    <mergeCell ref="A1:I1"/>
    <mergeCell ref="A4:A5"/>
    <mergeCell ref="B4:B5"/>
    <mergeCell ref="C4:C5"/>
    <mergeCell ref="D4:D5"/>
    <mergeCell ref="E4:I4"/>
  </mergeCells>
  <printOptions horizontalCentered="1"/>
  <pageMargins left="0.39370078740157483" right="0.15748031496062992" top="0.39370078740157483" bottom="0.11811023622047245" header="0.27559055118110237" footer="0.23622047244094491"/>
  <pageSetup paperSize="9" scale="6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zoomScale="75" zoomScaleNormal="75" zoomScaleSheetLayoutView="75" workbookViewId="0">
      <pane xSplit="4" ySplit="5" topLeftCell="R18" activePane="bottomRight" state="frozenSplit"/>
      <selection activeCell="R41" sqref="R41"/>
      <selection pane="topRight" activeCell="AW1" sqref="AW1"/>
      <selection pane="bottomLeft" activeCell="A42" sqref="A42"/>
      <selection pane="bottomRight" activeCell="B20" sqref="B20"/>
    </sheetView>
  </sheetViews>
  <sheetFormatPr defaultColWidth="8.85546875" defaultRowHeight="15" x14ac:dyDescent="0.2"/>
  <cols>
    <col min="1" max="1" width="15.140625" style="8" customWidth="1"/>
    <col min="2" max="2" width="58.5703125" style="13" customWidth="1"/>
    <col min="3" max="3" width="10.140625" style="14" customWidth="1"/>
    <col min="4" max="4" width="10.140625" style="13" customWidth="1"/>
    <col min="5" max="5" width="16.140625" style="15" customWidth="1"/>
    <col min="6" max="6" width="21.5703125" style="15" customWidth="1"/>
    <col min="7" max="7" width="19.85546875" style="15" customWidth="1"/>
    <col min="8" max="9" width="18" style="15" customWidth="1"/>
    <col min="10" max="11" width="16.140625" style="15" customWidth="1"/>
    <col min="12" max="12" width="21.5703125" style="15" customWidth="1"/>
    <col min="13" max="13" width="19.85546875" style="15" customWidth="1"/>
    <col min="14" max="15" width="18" style="15" customWidth="1"/>
    <col min="16" max="16" width="16.140625" style="15" customWidth="1"/>
    <col min="17" max="17" width="16.140625" style="53" customWidth="1"/>
    <col min="18" max="18" width="21.5703125" style="15" customWidth="1"/>
    <col min="19" max="19" width="19.85546875" style="15" customWidth="1"/>
    <col min="20" max="21" width="18" style="15" customWidth="1"/>
    <col min="22" max="23" width="16.140625" style="15" customWidth="1"/>
    <col min="24" max="24" width="21.5703125" style="15" customWidth="1"/>
    <col min="25" max="25" width="19.85546875" style="15" customWidth="1"/>
    <col min="26" max="27" width="18" style="15" customWidth="1"/>
    <col min="28" max="28" width="16.140625" style="15" customWidth="1"/>
    <col min="29" max="29" width="16.140625" style="53" customWidth="1"/>
    <col min="30" max="30" width="21.5703125" style="15" customWidth="1"/>
    <col min="31" max="31" width="19.85546875" style="15" customWidth="1"/>
    <col min="32" max="33" width="18" style="15" customWidth="1"/>
    <col min="34" max="16384" width="8.85546875" style="7"/>
  </cols>
  <sheetData>
    <row r="1" spans="1:33" ht="54" customHeight="1" x14ac:dyDescent="0.2">
      <c r="A1" s="59" t="s">
        <v>72</v>
      </c>
      <c r="B1" s="60"/>
      <c r="C1" s="60"/>
      <c r="D1" s="60"/>
      <c r="E1" s="60"/>
      <c r="F1" s="60"/>
      <c r="G1" s="60"/>
      <c r="H1" s="60"/>
      <c r="I1" s="60"/>
      <c r="J1" s="7"/>
      <c r="K1" s="7"/>
      <c r="L1" s="7"/>
      <c r="M1" s="7"/>
      <c r="N1" s="7"/>
      <c r="O1" s="7"/>
      <c r="P1" s="7"/>
      <c r="Q1" s="51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51"/>
      <c r="AD1" s="7"/>
      <c r="AE1" s="7"/>
      <c r="AF1" s="7"/>
      <c r="AG1" s="7"/>
    </row>
    <row r="2" spans="1:33" ht="15.75" x14ac:dyDescent="0.25">
      <c r="B2" s="9"/>
      <c r="C2" s="10"/>
      <c r="D2" s="9"/>
      <c r="E2" s="11"/>
      <c r="F2" s="11"/>
      <c r="G2" s="11"/>
      <c r="H2" s="11"/>
      <c r="I2" s="12"/>
      <c r="J2" s="11"/>
      <c r="K2" s="11"/>
      <c r="L2" s="11"/>
      <c r="M2" s="11"/>
      <c r="N2" s="11"/>
      <c r="O2" s="12"/>
      <c r="P2" s="11"/>
      <c r="Q2" s="52"/>
      <c r="R2" s="11"/>
      <c r="S2" s="11"/>
      <c r="T2" s="11"/>
      <c r="U2" s="12"/>
      <c r="V2" s="11"/>
      <c r="W2" s="11"/>
      <c r="X2" s="11"/>
      <c r="Y2" s="11"/>
      <c r="Z2" s="11"/>
      <c r="AA2" s="12"/>
      <c r="AB2" s="11"/>
      <c r="AC2" s="52"/>
      <c r="AD2" s="11"/>
      <c r="AE2" s="11"/>
      <c r="AF2" s="11"/>
      <c r="AG2" s="12"/>
    </row>
    <row r="3" spans="1:33" x14ac:dyDescent="0.2">
      <c r="I3" s="16" t="s">
        <v>66</v>
      </c>
      <c r="O3" s="16" t="s">
        <v>66</v>
      </c>
      <c r="U3" s="16" t="s">
        <v>66</v>
      </c>
      <c r="AA3" s="16" t="s">
        <v>66</v>
      </c>
      <c r="AG3" s="16" t="s">
        <v>66</v>
      </c>
    </row>
    <row r="4" spans="1:33" ht="12.75" x14ac:dyDescent="0.2">
      <c r="A4" s="61" t="s">
        <v>1</v>
      </c>
      <c r="B4" s="62" t="s">
        <v>2</v>
      </c>
      <c r="C4" s="62" t="s">
        <v>3</v>
      </c>
      <c r="D4" s="62" t="s">
        <v>4</v>
      </c>
      <c r="E4" s="64" t="s">
        <v>5</v>
      </c>
      <c r="F4" s="65"/>
      <c r="G4" s="65"/>
      <c r="H4" s="65"/>
      <c r="I4" s="65"/>
      <c r="J4" s="56" t="s">
        <v>74</v>
      </c>
      <c r="K4" s="57"/>
      <c r="L4" s="57"/>
      <c r="M4" s="57"/>
      <c r="N4" s="57"/>
      <c r="O4" s="58"/>
      <c r="P4" s="56" t="s">
        <v>5</v>
      </c>
      <c r="Q4" s="57"/>
      <c r="R4" s="57"/>
      <c r="S4" s="57"/>
      <c r="T4" s="57"/>
      <c r="U4" s="58"/>
      <c r="V4" s="56" t="s">
        <v>93</v>
      </c>
      <c r="W4" s="57"/>
      <c r="X4" s="57"/>
      <c r="Y4" s="57"/>
      <c r="Z4" s="57"/>
      <c r="AA4" s="58"/>
      <c r="AB4" s="56" t="s">
        <v>5</v>
      </c>
      <c r="AC4" s="57"/>
      <c r="AD4" s="57"/>
      <c r="AE4" s="57"/>
      <c r="AF4" s="57"/>
      <c r="AG4" s="58"/>
    </row>
    <row r="5" spans="1:33" s="20" customFormat="1" ht="24" x14ac:dyDescent="0.25">
      <c r="A5" s="61"/>
      <c r="B5" s="63"/>
      <c r="C5" s="63"/>
      <c r="D5" s="63"/>
      <c r="E5" s="17" t="s">
        <v>6</v>
      </c>
      <c r="F5" s="18" t="s">
        <v>7</v>
      </c>
      <c r="G5" s="18" t="s">
        <v>8</v>
      </c>
      <c r="H5" s="19" t="s">
        <v>9</v>
      </c>
      <c r="I5" s="19" t="s">
        <v>10</v>
      </c>
      <c r="J5" s="17" t="s">
        <v>6</v>
      </c>
      <c r="K5" s="17" t="s">
        <v>77</v>
      </c>
      <c r="L5" s="18" t="s">
        <v>7</v>
      </c>
      <c r="M5" s="18" t="s">
        <v>8</v>
      </c>
      <c r="N5" s="19" t="s">
        <v>9</v>
      </c>
      <c r="O5" s="19" t="s">
        <v>10</v>
      </c>
      <c r="P5" s="17" t="s">
        <v>6</v>
      </c>
      <c r="Q5" s="17" t="s">
        <v>77</v>
      </c>
      <c r="R5" s="18" t="s">
        <v>7</v>
      </c>
      <c r="S5" s="18" t="s">
        <v>8</v>
      </c>
      <c r="T5" s="19" t="s">
        <v>9</v>
      </c>
      <c r="U5" s="19" t="s">
        <v>10</v>
      </c>
      <c r="V5" s="17" t="s">
        <v>6</v>
      </c>
      <c r="W5" s="17" t="s">
        <v>77</v>
      </c>
      <c r="X5" s="18" t="s">
        <v>7</v>
      </c>
      <c r="Y5" s="18" t="s">
        <v>8</v>
      </c>
      <c r="Z5" s="55" t="s">
        <v>9</v>
      </c>
      <c r="AA5" s="55" t="s">
        <v>10</v>
      </c>
      <c r="AB5" s="17" t="s">
        <v>6</v>
      </c>
      <c r="AC5" s="17" t="s">
        <v>77</v>
      </c>
      <c r="AD5" s="18" t="s">
        <v>7</v>
      </c>
      <c r="AE5" s="18" t="s">
        <v>8</v>
      </c>
      <c r="AF5" s="55" t="s">
        <v>9</v>
      </c>
      <c r="AG5" s="55" t="s">
        <v>10</v>
      </c>
    </row>
    <row r="6" spans="1:33" s="24" customFormat="1" ht="24" x14ac:dyDescent="0.25">
      <c r="A6" s="21"/>
      <c r="B6" s="22" t="s">
        <v>11</v>
      </c>
      <c r="C6" s="22"/>
      <c r="D6" s="22"/>
      <c r="E6" s="23">
        <f t="shared" ref="E6:J6" si="0">E7+E9+E17</f>
        <v>333171.90000000002</v>
      </c>
      <c r="F6" s="23">
        <f t="shared" si="0"/>
        <v>2637.3</v>
      </c>
      <c r="G6" s="23">
        <f t="shared" si="0"/>
        <v>215300.7</v>
      </c>
      <c r="H6" s="23">
        <f t="shared" si="0"/>
        <v>105233.90000000001</v>
      </c>
      <c r="I6" s="23">
        <f t="shared" si="0"/>
        <v>10000</v>
      </c>
      <c r="J6" s="23">
        <f t="shared" si="0"/>
        <v>30793.899999999998</v>
      </c>
      <c r="K6" s="23"/>
      <c r="L6" s="23">
        <f t="shared" ref="L6:V6" si="1">L7+L9+L17</f>
        <v>236.1</v>
      </c>
      <c r="M6" s="23">
        <f t="shared" si="1"/>
        <v>13535.3</v>
      </c>
      <c r="N6" s="23">
        <f t="shared" si="1"/>
        <v>17022.5</v>
      </c>
      <c r="O6" s="23">
        <f t="shared" si="1"/>
        <v>0</v>
      </c>
      <c r="P6" s="23">
        <f t="shared" si="1"/>
        <v>364031.9</v>
      </c>
      <c r="Q6" s="23">
        <f t="shared" si="1"/>
        <v>66.099999999999994</v>
      </c>
      <c r="R6" s="23">
        <f t="shared" si="1"/>
        <v>2873.4</v>
      </c>
      <c r="S6" s="23">
        <f t="shared" si="1"/>
        <v>228836</v>
      </c>
      <c r="T6" s="23">
        <f t="shared" si="1"/>
        <v>122256.40000000001</v>
      </c>
      <c r="U6" s="23">
        <f t="shared" si="1"/>
        <v>10000</v>
      </c>
      <c r="V6" s="23">
        <f t="shared" si="1"/>
        <v>6875.5999999999913</v>
      </c>
      <c r="W6" s="23"/>
      <c r="X6" s="23">
        <f t="shared" ref="X6:AG6" si="2">X7+X9+X17</f>
        <v>0</v>
      </c>
      <c r="Y6" s="23">
        <f t="shared" si="2"/>
        <v>8591.8999999999942</v>
      </c>
      <c r="Z6" s="23">
        <f t="shared" si="2"/>
        <v>-1716.2999999999993</v>
      </c>
      <c r="AA6" s="23">
        <f t="shared" si="2"/>
        <v>0</v>
      </c>
      <c r="AB6" s="23">
        <f t="shared" si="2"/>
        <v>370907.5</v>
      </c>
      <c r="AC6" s="23">
        <f t="shared" si="2"/>
        <v>66.099999999999994</v>
      </c>
      <c r="AD6" s="23">
        <f t="shared" si="2"/>
        <v>2873.4</v>
      </c>
      <c r="AE6" s="23">
        <f t="shared" si="2"/>
        <v>237427.90000000002</v>
      </c>
      <c r="AF6" s="23">
        <f t="shared" si="2"/>
        <v>120540.1</v>
      </c>
      <c r="AG6" s="23">
        <f t="shared" si="2"/>
        <v>10000</v>
      </c>
    </row>
    <row r="7" spans="1:33" s="24" customFormat="1" ht="14.25" x14ac:dyDescent="0.25">
      <c r="A7" s="25"/>
      <c r="B7" s="26" t="s">
        <v>12</v>
      </c>
      <c r="C7" s="22"/>
      <c r="D7" s="22"/>
      <c r="E7" s="23">
        <f t="shared" ref="E7:AG7" si="3">E8</f>
        <v>156635.6</v>
      </c>
      <c r="F7" s="23">
        <f t="shared" si="3"/>
        <v>0</v>
      </c>
      <c r="G7" s="23">
        <f t="shared" si="3"/>
        <v>83731.5</v>
      </c>
      <c r="H7" s="23">
        <f t="shared" si="3"/>
        <v>72904.100000000006</v>
      </c>
      <c r="I7" s="23">
        <f t="shared" si="3"/>
        <v>0</v>
      </c>
      <c r="J7" s="23">
        <f t="shared" si="3"/>
        <v>103.3</v>
      </c>
      <c r="K7" s="23"/>
      <c r="L7" s="23">
        <f t="shared" si="3"/>
        <v>0</v>
      </c>
      <c r="M7" s="23">
        <f t="shared" si="3"/>
        <v>0</v>
      </c>
      <c r="N7" s="23">
        <f t="shared" si="3"/>
        <v>103.3</v>
      </c>
      <c r="O7" s="23">
        <f t="shared" si="3"/>
        <v>0</v>
      </c>
      <c r="P7" s="23">
        <f t="shared" si="3"/>
        <v>156738.90000000002</v>
      </c>
      <c r="Q7" s="23">
        <f t="shared" si="3"/>
        <v>0</v>
      </c>
      <c r="R7" s="23">
        <f t="shared" si="3"/>
        <v>0</v>
      </c>
      <c r="S7" s="23">
        <f t="shared" si="3"/>
        <v>83731.5</v>
      </c>
      <c r="T7" s="23">
        <f t="shared" si="3"/>
        <v>73007.400000000009</v>
      </c>
      <c r="U7" s="23">
        <f t="shared" si="3"/>
        <v>0</v>
      </c>
      <c r="V7" s="23">
        <f t="shared" si="3"/>
        <v>0</v>
      </c>
      <c r="W7" s="23"/>
      <c r="X7" s="23">
        <f t="shared" si="3"/>
        <v>0</v>
      </c>
      <c r="Y7" s="23">
        <f t="shared" si="3"/>
        <v>0</v>
      </c>
      <c r="Z7" s="23">
        <f t="shared" si="3"/>
        <v>0</v>
      </c>
      <c r="AA7" s="23">
        <f t="shared" si="3"/>
        <v>0</v>
      </c>
      <c r="AB7" s="23">
        <f t="shared" si="3"/>
        <v>156738.90000000002</v>
      </c>
      <c r="AC7" s="23">
        <f t="shared" si="3"/>
        <v>0</v>
      </c>
      <c r="AD7" s="23">
        <f t="shared" si="3"/>
        <v>0</v>
      </c>
      <c r="AE7" s="23">
        <f t="shared" si="3"/>
        <v>83731.5</v>
      </c>
      <c r="AF7" s="23">
        <f t="shared" si="3"/>
        <v>73007.400000000009</v>
      </c>
      <c r="AG7" s="23">
        <f t="shared" si="3"/>
        <v>0</v>
      </c>
    </row>
    <row r="8" spans="1:33" s="32" customFormat="1" ht="30" x14ac:dyDescent="0.25">
      <c r="A8" s="49" t="s">
        <v>13</v>
      </c>
      <c r="B8" s="28" t="s">
        <v>14</v>
      </c>
      <c r="C8" s="1" t="s">
        <v>15</v>
      </c>
      <c r="D8" s="1" t="s">
        <v>16</v>
      </c>
      <c r="E8" s="29">
        <f>SUM(F8:I8)</f>
        <v>156635.6</v>
      </c>
      <c r="F8" s="30">
        <v>0</v>
      </c>
      <c r="G8" s="30">
        <v>83731.5</v>
      </c>
      <c r="H8" s="30">
        <v>72904.100000000006</v>
      </c>
      <c r="I8" s="30">
        <v>0</v>
      </c>
      <c r="J8" s="29">
        <f>SUM(L8:O8)</f>
        <v>103.3</v>
      </c>
      <c r="K8" s="29"/>
      <c r="L8" s="30">
        <v>0</v>
      </c>
      <c r="M8" s="30"/>
      <c r="N8" s="30">
        <v>103.3</v>
      </c>
      <c r="O8" s="30">
        <v>0</v>
      </c>
      <c r="P8" s="31">
        <f>SUM(R8:U8)</f>
        <v>156738.90000000002</v>
      </c>
      <c r="Q8" s="29"/>
      <c r="R8" s="30">
        <f>F8+L8</f>
        <v>0</v>
      </c>
      <c r="S8" s="30">
        <f>G8+M8</f>
        <v>83731.5</v>
      </c>
      <c r="T8" s="30">
        <f>H8+N8</f>
        <v>73007.400000000009</v>
      </c>
      <c r="U8" s="30">
        <f>I8+O8</f>
        <v>0</v>
      </c>
      <c r="V8" s="29">
        <f>SUM(X8:AA8)</f>
        <v>0</v>
      </c>
      <c r="W8" s="29"/>
      <c r="X8" s="30">
        <v>0</v>
      </c>
      <c r="Y8" s="30"/>
      <c r="Z8" s="30"/>
      <c r="AA8" s="30">
        <v>0</v>
      </c>
      <c r="AB8" s="31">
        <f>SUM(AD8:AG8)</f>
        <v>156738.90000000002</v>
      </c>
      <c r="AC8" s="29"/>
      <c r="AD8" s="30">
        <f>R8+X8</f>
        <v>0</v>
      </c>
      <c r="AE8" s="30">
        <f>S8+Y8</f>
        <v>83731.5</v>
      </c>
      <c r="AF8" s="30">
        <f>T8+Z8</f>
        <v>73007.400000000009</v>
      </c>
      <c r="AG8" s="30">
        <f>U8+AA8</f>
        <v>0</v>
      </c>
    </row>
    <row r="9" spans="1:33" s="36" customFormat="1" ht="85.5" x14ac:dyDescent="0.25">
      <c r="A9" s="33"/>
      <c r="B9" s="34" t="s">
        <v>17</v>
      </c>
      <c r="C9" s="35"/>
      <c r="D9" s="35"/>
      <c r="E9" s="23">
        <f t="shared" ref="E9:J9" si="4">SUM(E10:E16)</f>
        <v>17614</v>
      </c>
      <c r="F9" s="23">
        <f t="shared" si="4"/>
        <v>2637.3</v>
      </c>
      <c r="G9" s="23">
        <f t="shared" si="4"/>
        <v>4536.8999999999996</v>
      </c>
      <c r="H9" s="23">
        <f t="shared" si="4"/>
        <v>10439.799999999999</v>
      </c>
      <c r="I9" s="23">
        <f t="shared" si="4"/>
        <v>0</v>
      </c>
      <c r="J9" s="23">
        <f t="shared" si="4"/>
        <v>30690.6</v>
      </c>
      <c r="K9" s="23"/>
      <c r="L9" s="23">
        <f t="shared" ref="L9:V9" si="5">SUM(L10:L16)</f>
        <v>236.1</v>
      </c>
      <c r="M9" s="23">
        <f t="shared" si="5"/>
        <v>13535.3</v>
      </c>
      <c r="N9" s="23">
        <f t="shared" si="5"/>
        <v>16919.2</v>
      </c>
      <c r="O9" s="23">
        <f t="shared" si="5"/>
        <v>0</v>
      </c>
      <c r="P9" s="23">
        <f t="shared" si="5"/>
        <v>48370.700000000004</v>
      </c>
      <c r="Q9" s="23">
        <f t="shared" si="5"/>
        <v>66.099999999999994</v>
      </c>
      <c r="R9" s="23">
        <f t="shared" si="5"/>
        <v>2873.4</v>
      </c>
      <c r="S9" s="23">
        <f t="shared" si="5"/>
        <v>18072.2</v>
      </c>
      <c r="T9" s="23">
        <f t="shared" si="5"/>
        <v>27359.000000000004</v>
      </c>
      <c r="U9" s="23">
        <f t="shared" si="5"/>
        <v>0</v>
      </c>
      <c r="V9" s="23">
        <f t="shared" si="5"/>
        <v>0</v>
      </c>
      <c r="W9" s="23"/>
      <c r="X9" s="23">
        <f t="shared" ref="X9:AG9" si="6">SUM(X10:X16)</f>
        <v>0</v>
      </c>
      <c r="Y9" s="23">
        <f t="shared" si="6"/>
        <v>0</v>
      </c>
      <c r="Z9" s="23">
        <f t="shared" si="6"/>
        <v>0</v>
      </c>
      <c r="AA9" s="23">
        <f t="shared" si="6"/>
        <v>0</v>
      </c>
      <c r="AB9" s="23">
        <f t="shared" si="6"/>
        <v>48370.700000000004</v>
      </c>
      <c r="AC9" s="23">
        <f t="shared" si="6"/>
        <v>66.099999999999994</v>
      </c>
      <c r="AD9" s="23">
        <f t="shared" si="6"/>
        <v>2873.4</v>
      </c>
      <c r="AE9" s="23">
        <f t="shared" si="6"/>
        <v>18072.2</v>
      </c>
      <c r="AF9" s="23">
        <f t="shared" si="6"/>
        <v>27359.000000000004</v>
      </c>
      <c r="AG9" s="23">
        <f t="shared" si="6"/>
        <v>0</v>
      </c>
    </row>
    <row r="10" spans="1:33" s="36" customFormat="1" ht="60" x14ac:dyDescent="0.25">
      <c r="A10" s="48" t="s">
        <v>18</v>
      </c>
      <c r="B10" s="2" t="s">
        <v>19</v>
      </c>
      <c r="C10" s="1" t="s">
        <v>20</v>
      </c>
      <c r="D10" s="1" t="s">
        <v>21</v>
      </c>
      <c r="E10" s="29">
        <f t="shared" ref="E10:E26" si="7">SUM(F10:I10)</f>
        <v>5301.5</v>
      </c>
      <c r="F10" s="30">
        <v>2637.3</v>
      </c>
      <c r="G10" s="30">
        <v>2664.2</v>
      </c>
      <c r="H10" s="30">
        <v>0</v>
      </c>
      <c r="I10" s="30">
        <v>0</v>
      </c>
      <c r="J10" s="29">
        <f t="shared" ref="J10:J16" si="8">SUM(L10:O10)</f>
        <v>236.1</v>
      </c>
      <c r="K10" s="29"/>
      <c r="L10" s="30">
        <v>236.1</v>
      </c>
      <c r="M10" s="30"/>
      <c r="N10" s="30"/>
      <c r="O10" s="30"/>
      <c r="P10" s="31">
        <f t="shared" ref="P10:P26" si="9">SUM(R10:U10)</f>
        <v>5537.6</v>
      </c>
      <c r="Q10" s="29"/>
      <c r="R10" s="30">
        <f t="shared" ref="R10:U16" si="10">F10+L10</f>
        <v>2873.4</v>
      </c>
      <c r="S10" s="30">
        <f t="shared" si="10"/>
        <v>2664.2</v>
      </c>
      <c r="T10" s="30">
        <f t="shared" si="10"/>
        <v>0</v>
      </c>
      <c r="U10" s="30">
        <f t="shared" si="10"/>
        <v>0</v>
      </c>
      <c r="V10" s="29">
        <f t="shared" ref="V10:V16" si="11">SUM(X10:AA10)</f>
        <v>0</v>
      </c>
      <c r="W10" s="29"/>
      <c r="X10" s="30"/>
      <c r="Y10" s="30"/>
      <c r="Z10" s="30"/>
      <c r="AA10" s="30"/>
      <c r="AB10" s="31">
        <f t="shared" ref="AB10:AB11" si="12">SUM(AD10:AG10)</f>
        <v>5537.6</v>
      </c>
      <c r="AC10" s="29"/>
      <c r="AD10" s="30">
        <f t="shared" ref="AD10:AD16" si="13">R10+X10</f>
        <v>2873.4</v>
      </c>
      <c r="AE10" s="30">
        <f t="shared" ref="AE10:AE16" si="14">S10+Y10</f>
        <v>2664.2</v>
      </c>
      <c r="AF10" s="30">
        <f t="shared" ref="AF10:AF16" si="15">T10+Z10</f>
        <v>0</v>
      </c>
      <c r="AG10" s="30">
        <f t="shared" ref="AG10:AG16" si="16">U10+AA10</f>
        <v>0</v>
      </c>
    </row>
    <row r="11" spans="1:33" s="36" customFormat="1" ht="75" x14ac:dyDescent="0.25">
      <c r="A11" s="48" t="s">
        <v>82</v>
      </c>
      <c r="B11" s="4" t="s">
        <v>83</v>
      </c>
      <c r="C11" s="1" t="s">
        <v>40</v>
      </c>
      <c r="D11" s="1" t="s">
        <v>50</v>
      </c>
      <c r="E11" s="29"/>
      <c r="F11" s="30"/>
      <c r="G11" s="30"/>
      <c r="H11" s="30"/>
      <c r="I11" s="30"/>
      <c r="J11" s="29">
        <f t="shared" si="8"/>
        <v>30454.5</v>
      </c>
      <c r="K11" s="29"/>
      <c r="L11" s="30"/>
      <c r="M11" s="30">
        <v>13535.3</v>
      </c>
      <c r="N11" s="30">
        <v>16919.2</v>
      </c>
      <c r="O11" s="30"/>
      <c r="P11" s="31">
        <f t="shared" ref="P11" si="17">SUM(R11:U11)</f>
        <v>30454.5</v>
      </c>
      <c r="Q11" s="29"/>
      <c r="R11" s="30">
        <f t="shared" si="10"/>
        <v>0</v>
      </c>
      <c r="S11" s="30">
        <f t="shared" si="10"/>
        <v>13535.3</v>
      </c>
      <c r="T11" s="30">
        <f t="shared" si="10"/>
        <v>16919.2</v>
      </c>
      <c r="U11" s="30">
        <f t="shared" si="10"/>
        <v>0</v>
      </c>
      <c r="V11" s="29">
        <f t="shared" si="11"/>
        <v>0</v>
      </c>
      <c r="W11" s="29"/>
      <c r="X11" s="30"/>
      <c r="Y11" s="30"/>
      <c r="Z11" s="30"/>
      <c r="AA11" s="30"/>
      <c r="AB11" s="31">
        <f t="shared" si="12"/>
        <v>30454.5</v>
      </c>
      <c r="AC11" s="29"/>
      <c r="AD11" s="30">
        <f t="shared" si="13"/>
        <v>0</v>
      </c>
      <c r="AE11" s="30">
        <f t="shared" si="14"/>
        <v>13535.3</v>
      </c>
      <c r="AF11" s="30">
        <f t="shared" si="15"/>
        <v>16919.2</v>
      </c>
      <c r="AG11" s="30">
        <f t="shared" si="16"/>
        <v>0</v>
      </c>
    </row>
    <row r="12" spans="1:33" s="36" customFormat="1" ht="60" x14ac:dyDescent="0.25">
      <c r="A12" s="48" t="s">
        <v>75</v>
      </c>
      <c r="B12" s="2" t="s">
        <v>76</v>
      </c>
      <c r="C12" s="1" t="s">
        <v>24</v>
      </c>
      <c r="D12" s="1" t="s">
        <v>32</v>
      </c>
      <c r="E12" s="29"/>
      <c r="F12" s="30"/>
      <c r="G12" s="30"/>
      <c r="H12" s="30"/>
      <c r="I12" s="30"/>
      <c r="J12" s="29">
        <f t="shared" si="8"/>
        <v>0</v>
      </c>
      <c r="K12" s="29">
        <v>66.099999999999994</v>
      </c>
      <c r="L12" s="30"/>
      <c r="M12" s="30"/>
      <c r="N12" s="30"/>
      <c r="O12" s="30"/>
      <c r="P12" s="31">
        <f>SUM(Q12:U12)</f>
        <v>66.099999999999994</v>
      </c>
      <c r="Q12" s="29">
        <f>K12</f>
        <v>66.099999999999994</v>
      </c>
      <c r="R12" s="30">
        <f t="shared" si="10"/>
        <v>0</v>
      </c>
      <c r="S12" s="30">
        <f t="shared" si="10"/>
        <v>0</v>
      </c>
      <c r="T12" s="30">
        <f t="shared" si="10"/>
        <v>0</v>
      </c>
      <c r="U12" s="30">
        <f t="shared" si="10"/>
        <v>0</v>
      </c>
      <c r="V12" s="29">
        <f t="shared" si="11"/>
        <v>0</v>
      </c>
      <c r="W12" s="29"/>
      <c r="X12" s="30"/>
      <c r="Y12" s="30"/>
      <c r="Z12" s="30"/>
      <c r="AA12" s="30"/>
      <c r="AB12" s="31">
        <f>SUM(AC12:AG12)</f>
        <v>66.099999999999994</v>
      </c>
      <c r="AC12" s="29">
        <f>W12+Q12</f>
        <v>66.099999999999994</v>
      </c>
      <c r="AD12" s="30">
        <f t="shared" si="13"/>
        <v>0</v>
      </c>
      <c r="AE12" s="30">
        <f t="shared" si="14"/>
        <v>0</v>
      </c>
      <c r="AF12" s="30">
        <f t="shared" si="15"/>
        <v>0</v>
      </c>
      <c r="AG12" s="30">
        <f t="shared" si="16"/>
        <v>0</v>
      </c>
    </row>
    <row r="13" spans="1:33" s="36" customFormat="1" ht="45" x14ac:dyDescent="0.25">
      <c r="A13" s="48" t="s">
        <v>22</v>
      </c>
      <c r="B13" s="2" t="s">
        <v>23</v>
      </c>
      <c r="C13" s="1" t="s">
        <v>24</v>
      </c>
      <c r="D13" s="1" t="s">
        <v>25</v>
      </c>
      <c r="E13" s="29">
        <f t="shared" si="7"/>
        <v>2032.8000000000002</v>
      </c>
      <c r="F13" s="30">
        <v>0</v>
      </c>
      <c r="G13" s="30">
        <v>1193.9000000000001</v>
      </c>
      <c r="H13" s="30">
        <v>838.9</v>
      </c>
      <c r="I13" s="30">
        <v>0</v>
      </c>
      <c r="J13" s="29">
        <f t="shared" si="8"/>
        <v>0</v>
      </c>
      <c r="K13" s="29"/>
      <c r="L13" s="30"/>
      <c r="M13" s="30"/>
      <c r="N13" s="30"/>
      <c r="O13" s="30"/>
      <c r="P13" s="31">
        <f t="shared" si="9"/>
        <v>2032.8000000000002</v>
      </c>
      <c r="Q13" s="29"/>
      <c r="R13" s="30">
        <f t="shared" si="10"/>
        <v>0</v>
      </c>
      <c r="S13" s="30">
        <f t="shared" si="10"/>
        <v>1193.9000000000001</v>
      </c>
      <c r="T13" s="30">
        <f t="shared" si="10"/>
        <v>838.9</v>
      </c>
      <c r="U13" s="30">
        <f t="shared" si="10"/>
        <v>0</v>
      </c>
      <c r="V13" s="29">
        <f t="shared" si="11"/>
        <v>0</v>
      </c>
      <c r="W13" s="29"/>
      <c r="X13" s="30"/>
      <c r="Y13" s="30"/>
      <c r="Z13" s="30"/>
      <c r="AA13" s="30"/>
      <c r="AB13" s="31">
        <f t="shared" ref="AB13:AB16" si="18">SUM(AD13:AG13)</f>
        <v>2032.8000000000002</v>
      </c>
      <c r="AC13" s="29"/>
      <c r="AD13" s="30">
        <f t="shared" si="13"/>
        <v>0</v>
      </c>
      <c r="AE13" s="30">
        <f t="shared" si="14"/>
        <v>1193.9000000000001</v>
      </c>
      <c r="AF13" s="30">
        <f t="shared" si="15"/>
        <v>838.9</v>
      </c>
      <c r="AG13" s="30">
        <f t="shared" si="16"/>
        <v>0</v>
      </c>
    </row>
    <row r="14" spans="1:33" s="36" customFormat="1" ht="30" x14ac:dyDescent="0.25">
      <c r="A14" s="48" t="s">
        <v>26</v>
      </c>
      <c r="B14" s="2" t="s">
        <v>27</v>
      </c>
      <c r="C14" s="1" t="s">
        <v>24</v>
      </c>
      <c r="D14" s="1" t="s">
        <v>28</v>
      </c>
      <c r="E14" s="29">
        <f t="shared" si="7"/>
        <v>3888.9</v>
      </c>
      <c r="F14" s="30"/>
      <c r="G14" s="30">
        <v>0</v>
      </c>
      <c r="H14" s="30">
        <v>3888.9</v>
      </c>
      <c r="I14" s="30"/>
      <c r="J14" s="29">
        <f t="shared" si="8"/>
        <v>0</v>
      </c>
      <c r="K14" s="29"/>
      <c r="L14" s="30"/>
      <c r="M14" s="30"/>
      <c r="N14" s="30"/>
      <c r="O14" s="30"/>
      <c r="P14" s="31">
        <f t="shared" si="9"/>
        <v>3888.9</v>
      </c>
      <c r="Q14" s="29"/>
      <c r="R14" s="30">
        <f t="shared" si="10"/>
        <v>0</v>
      </c>
      <c r="S14" s="30">
        <f t="shared" si="10"/>
        <v>0</v>
      </c>
      <c r="T14" s="30">
        <f t="shared" si="10"/>
        <v>3888.9</v>
      </c>
      <c r="U14" s="30">
        <f t="shared" si="10"/>
        <v>0</v>
      </c>
      <c r="V14" s="29">
        <f t="shared" si="11"/>
        <v>0</v>
      </c>
      <c r="W14" s="29"/>
      <c r="X14" s="30"/>
      <c r="Y14" s="30"/>
      <c r="Z14" s="30"/>
      <c r="AA14" s="30"/>
      <c r="AB14" s="31">
        <f t="shared" si="18"/>
        <v>3888.9</v>
      </c>
      <c r="AC14" s="29"/>
      <c r="AD14" s="30">
        <f t="shared" si="13"/>
        <v>0</v>
      </c>
      <c r="AE14" s="30">
        <f t="shared" si="14"/>
        <v>0</v>
      </c>
      <c r="AF14" s="30">
        <f t="shared" si="15"/>
        <v>3888.9</v>
      </c>
      <c r="AG14" s="30">
        <f t="shared" si="16"/>
        <v>0</v>
      </c>
    </row>
    <row r="15" spans="1:33" s="36" customFormat="1" ht="45" x14ac:dyDescent="0.25">
      <c r="A15" s="48" t="s">
        <v>29</v>
      </c>
      <c r="B15" s="3" t="s">
        <v>30</v>
      </c>
      <c r="C15" s="1" t="s">
        <v>31</v>
      </c>
      <c r="D15" s="1" t="s">
        <v>32</v>
      </c>
      <c r="E15" s="29">
        <f t="shared" si="7"/>
        <v>66.8</v>
      </c>
      <c r="F15" s="30"/>
      <c r="G15" s="30">
        <v>66.8</v>
      </c>
      <c r="H15" s="30"/>
      <c r="I15" s="30"/>
      <c r="J15" s="29">
        <f t="shared" si="8"/>
        <v>0</v>
      </c>
      <c r="K15" s="29"/>
      <c r="L15" s="30"/>
      <c r="M15" s="30"/>
      <c r="N15" s="30"/>
      <c r="O15" s="30"/>
      <c r="P15" s="31">
        <f t="shared" si="9"/>
        <v>66.8</v>
      </c>
      <c r="Q15" s="29"/>
      <c r="R15" s="30">
        <f t="shared" si="10"/>
        <v>0</v>
      </c>
      <c r="S15" s="30">
        <f t="shared" si="10"/>
        <v>66.8</v>
      </c>
      <c r="T15" s="30">
        <f t="shared" si="10"/>
        <v>0</v>
      </c>
      <c r="U15" s="30">
        <f t="shared" si="10"/>
        <v>0</v>
      </c>
      <c r="V15" s="29">
        <f t="shared" si="11"/>
        <v>0</v>
      </c>
      <c r="W15" s="29"/>
      <c r="X15" s="30"/>
      <c r="Y15" s="30"/>
      <c r="Z15" s="30"/>
      <c r="AA15" s="30"/>
      <c r="AB15" s="31">
        <f t="shared" si="18"/>
        <v>66.8</v>
      </c>
      <c r="AC15" s="29"/>
      <c r="AD15" s="30">
        <f t="shared" si="13"/>
        <v>0</v>
      </c>
      <c r="AE15" s="30">
        <f t="shared" si="14"/>
        <v>66.8</v>
      </c>
      <c r="AF15" s="30">
        <f t="shared" si="15"/>
        <v>0</v>
      </c>
      <c r="AG15" s="30">
        <f t="shared" si="16"/>
        <v>0</v>
      </c>
    </row>
    <row r="16" spans="1:33" s="36" customFormat="1" ht="75" x14ac:dyDescent="0.25">
      <c r="A16" s="48" t="s">
        <v>33</v>
      </c>
      <c r="B16" s="37" t="s">
        <v>34</v>
      </c>
      <c r="C16" s="1" t="s">
        <v>35</v>
      </c>
      <c r="D16" s="1" t="s">
        <v>36</v>
      </c>
      <c r="E16" s="29">
        <f t="shared" si="7"/>
        <v>6324</v>
      </c>
      <c r="F16" s="30">
        <v>0</v>
      </c>
      <c r="G16" s="30">
        <v>612</v>
      </c>
      <c r="H16" s="30">
        <v>5712</v>
      </c>
      <c r="I16" s="30">
        <v>0</v>
      </c>
      <c r="J16" s="29">
        <f t="shared" si="8"/>
        <v>0</v>
      </c>
      <c r="K16" s="29"/>
      <c r="L16" s="30"/>
      <c r="M16" s="30"/>
      <c r="N16" s="30"/>
      <c r="O16" s="30"/>
      <c r="P16" s="31">
        <f t="shared" si="9"/>
        <v>6324</v>
      </c>
      <c r="Q16" s="29"/>
      <c r="R16" s="30">
        <f t="shared" si="10"/>
        <v>0</v>
      </c>
      <c r="S16" s="30">
        <f t="shared" si="10"/>
        <v>612</v>
      </c>
      <c r="T16" s="30">
        <f t="shared" si="10"/>
        <v>5712</v>
      </c>
      <c r="U16" s="30">
        <f t="shared" si="10"/>
        <v>0</v>
      </c>
      <c r="V16" s="29">
        <f t="shared" si="11"/>
        <v>0</v>
      </c>
      <c r="W16" s="29"/>
      <c r="X16" s="30"/>
      <c r="Y16" s="30"/>
      <c r="Z16" s="30"/>
      <c r="AA16" s="30"/>
      <c r="AB16" s="31">
        <f t="shared" si="18"/>
        <v>6324</v>
      </c>
      <c r="AC16" s="29"/>
      <c r="AD16" s="30">
        <f t="shared" si="13"/>
        <v>0</v>
      </c>
      <c r="AE16" s="30">
        <f t="shared" si="14"/>
        <v>612</v>
      </c>
      <c r="AF16" s="30">
        <f t="shared" si="15"/>
        <v>5712</v>
      </c>
      <c r="AG16" s="30">
        <f t="shared" si="16"/>
        <v>0</v>
      </c>
    </row>
    <row r="17" spans="1:33" s="36" customFormat="1" ht="28.5" x14ac:dyDescent="0.25">
      <c r="A17" s="33"/>
      <c r="B17" s="38" t="s">
        <v>37</v>
      </c>
      <c r="C17" s="39"/>
      <c r="D17" s="39"/>
      <c r="E17" s="23">
        <f t="shared" ref="E17:J17" si="19">SUM(E18:E26)</f>
        <v>158922.29999999999</v>
      </c>
      <c r="F17" s="23">
        <f t="shared" si="19"/>
        <v>0</v>
      </c>
      <c r="G17" s="23">
        <f t="shared" si="19"/>
        <v>127032.3</v>
      </c>
      <c r="H17" s="23">
        <f t="shared" si="19"/>
        <v>21890</v>
      </c>
      <c r="I17" s="23">
        <f t="shared" si="19"/>
        <v>10000</v>
      </c>
      <c r="J17" s="23">
        <f t="shared" si="19"/>
        <v>0</v>
      </c>
      <c r="K17" s="23"/>
      <c r="L17" s="23">
        <f>SUM(L18:L26)</f>
        <v>0</v>
      </c>
      <c r="M17" s="23">
        <f>SUM(M18:M26)</f>
        <v>0</v>
      </c>
      <c r="N17" s="23">
        <f>SUM(N18:N26)</f>
        <v>0</v>
      </c>
      <c r="O17" s="23">
        <f>SUM(O18:O26)</f>
        <v>0</v>
      </c>
      <c r="P17" s="23">
        <f>SUM(P18:P26)</f>
        <v>158922.29999999999</v>
      </c>
      <c r="Q17" s="23"/>
      <c r="R17" s="23">
        <f>SUM(R18:R26)</f>
        <v>0</v>
      </c>
      <c r="S17" s="23">
        <f>SUM(S18:S26)</f>
        <v>127032.3</v>
      </c>
      <c r="T17" s="23">
        <f>SUM(T18:T26)</f>
        <v>21890</v>
      </c>
      <c r="U17" s="23">
        <f>SUM(U18:U26)</f>
        <v>10000</v>
      </c>
      <c r="V17" s="23">
        <f t="shared" ref="V17" si="20">SUM(V18:V26)</f>
        <v>6875.5999999999913</v>
      </c>
      <c r="W17" s="23"/>
      <c r="X17" s="23">
        <f>SUM(X18:X26)</f>
        <v>0</v>
      </c>
      <c r="Y17" s="23">
        <f>SUM(Y18:Y26)</f>
        <v>8591.8999999999942</v>
      </c>
      <c r="Z17" s="23">
        <f>SUM(Z18:Z26)</f>
        <v>-1716.2999999999993</v>
      </c>
      <c r="AA17" s="23">
        <f>SUM(AA18:AA26)</f>
        <v>0</v>
      </c>
      <c r="AB17" s="23">
        <f>SUM(AB18:AB26)</f>
        <v>165797.9</v>
      </c>
      <c r="AC17" s="23"/>
      <c r="AD17" s="23">
        <f>SUM(AD18:AD26)</f>
        <v>0</v>
      </c>
      <c r="AE17" s="23">
        <f>SUM(AE18:AE26)</f>
        <v>135624.20000000001</v>
      </c>
      <c r="AF17" s="23">
        <f>SUM(AF18:AF26)</f>
        <v>20173.7</v>
      </c>
      <c r="AG17" s="23">
        <f>SUM(AG18:AG26)</f>
        <v>10000</v>
      </c>
    </row>
    <row r="18" spans="1:33" s="36" customFormat="1" ht="150" x14ac:dyDescent="0.25">
      <c r="A18" s="48" t="s">
        <v>67</v>
      </c>
      <c r="B18" s="4" t="s">
        <v>68</v>
      </c>
      <c r="C18" s="1" t="s">
        <v>40</v>
      </c>
      <c r="D18" s="1" t="s">
        <v>47</v>
      </c>
      <c r="E18" s="29">
        <f t="shared" si="7"/>
        <v>2451.6999999999998</v>
      </c>
      <c r="F18" s="29"/>
      <c r="G18" s="29"/>
      <c r="H18" s="29">
        <v>2451.6999999999998</v>
      </c>
      <c r="I18" s="23"/>
      <c r="J18" s="29">
        <f t="shared" ref="J18:J26" si="21">SUM(L18:O18)</f>
        <v>0</v>
      </c>
      <c r="K18" s="29"/>
      <c r="L18" s="23"/>
      <c r="M18" s="23"/>
      <c r="N18" s="23"/>
      <c r="O18" s="23"/>
      <c r="P18" s="54">
        <f t="shared" si="9"/>
        <v>2451.6999999999998</v>
      </c>
      <c r="Q18" s="29"/>
      <c r="R18" s="30">
        <f t="shared" ref="R18:U26" si="22">F18+L18</f>
        <v>0</v>
      </c>
      <c r="S18" s="30">
        <f t="shared" si="22"/>
        <v>0</v>
      </c>
      <c r="T18" s="30">
        <f t="shared" si="22"/>
        <v>2451.6999999999998</v>
      </c>
      <c r="U18" s="30">
        <f t="shared" si="22"/>
        <v>0</v>
      </c>
      <c r="V18" s="29">
        <f t="shared" ref="V18:V19" si="23">SUM(X18:AA18)</f>
        <v>0</v>
      </c>
      <c r="W18" s="29"/>
      <c r="X18" s="23"/>
      <c r="Y18" s="23"/>
      <c r="Z18" s="23"/>
      <c r="AA18" s="23"/>
      <c r="AB18" s="54">
        <f t="shared" ref="AB18" si="24">SUM(AD18:AG18)</f>
        <v>2451.6999999999998</v>
      </c>
      <c r="AC18" s="29"/>
      <c r="AD18" s="30">
        <f t="shared" ref="AD18" si="25">R18+X18</f>
        <v>0</v>
      </c>
      <c r="AE18" s="30">
        <f t="shared" ref="AE18" si="26">S18+Y18</f>
        <v>0</v>
      </c>
      <c r="AF18" s="30">
        <f t="shared" ref="AF18" si="27">T18+Z18</f>
        <v>2451.6999999999998</v>
      </c>
      <c r="AG18" s="30">
        <f t="shared" ref="AG18" si="28">U18+AA18</f>
        <v>0</v>
      </c>
    </row>
    <row r="19" spans="1:33" s="36" customFormat="1" ht="30" x14ac:dyDescent="0.25">
      <c r="A19" s="49" t="s">
        <v>85</v>
      </c>
      <c r="B19" s="4" t="s">
        <v>86</v>
      </c>
      <c r="C19" s="1" t="s">
        <v>40</v>
      </c>
      <c r="D19" s="1" t="s">
        <v>44</v>
      </c>
      <c r="E19" s="29"/>
      <c r="F19" s="29"/>
      <c r="G19" s="29"/>
      <c r="H19" s="29"/>
      <c r="I19" s="23"/>
      <c r="J19" s="29"/>
      <c r="K19" s="29"/>
      <c r="L19" s="23"/>
      <c r="M19" s="23"/>
      <c r="N19" s="23"/>
      <c r="O19" s="23"/>
      <c r="P19" s="54"/>
      <c r="Q19" s="29"/>
      <c r="R19" s="30"/>
      <c r="S19" s="30"/>
      <c r="T19" s="30"/>
      <c r="U19" s="30"/>
      <c r="V19" s="29">
        <f t="shared" si="23"/>
        <v>12776.2</v>
      </c>
      <c r="W19" s="29"/>
      <c r="X19" s="23"/>
      <c r="Y19" s="23">
        <v>12776.2</v>
      </c>
      <c r="Z19" s="23"/>
      <c r="AA19" s="23"/>
      <c r="AB19" s="54">
        <f t="shared" ref="AB19" si="29">SUM(AD19:AG19)</f>
        <v>12776.2</v>
      </c>
      <c r="AC19" s="29"/>
      <c r="AD19" s="30">
        <f t="shared" ref="AD19" si="30">R19+X19</f>
        <v>0</v>
      </c>
      <c r="AE19" s="30">
        <f t="shared" ref="AE19" si="31">S19+Y19</f>
        <v>12776.2</v>
      </c>
      <c r="AF19" s="30">
        <f t="shared" ref="AF19" si="32">T19+Z19</f>
        <v>0</v>
      </c>
      <c r="AG19" s="30">
        <f t="shared" ref="AG19" si="33">U19+AA19</f>
        <v>0</v>
      </c>
    </row>
    <row r="20" spans="1:33" s="36" customFormat="1" ht="45" x14ac:dyDescent="0.25">
      <c r="A20" s="49" t="s">
        <v>53</v>
      </c>
      <c r="B20" s="4" t="s">
        <v>54</v>
      </c>
      <c r="C20" s="1" t="s">
        <v>40</v>
      </c>
      <c r="D20" s="1" t="s">
        <v>55</v>
      </c>
      <c r="E20" s="29">
        <f t="shared" si="7"/>
        <v>65900.600000000006</v>
      </c>
      <c r="F20" s="30"/>
      <c r="G20" s="30">
        <v>46732.3</v>
      </c>
      <c r="H20" s="30">
        <v>19168.3</v>
      </c>
      <c r="I20" s="30"/>
      <c r="J20" s="29">
        <f t="shared" si="21"/>
        <v>0</v>
      </c>
      <c r="K20" s="29"/>
      <c r="L20" s="30"/>
      <c r="M20" s="30"/>
      <c r="N20" s="30"/>
      <c r="O20" s="30"/>
      <c r="P20" s="54">
        <f t="shared" si="9"/>
        <v>65900.600000000006</v>
      </c>
      <c r="Q20" s="29"/>
      <c r="R20" s="30">
        <f t="shared" si="22"/>
        <v>0</v>
      </c>
      <c r="S20" s="30">
        <f t="shared" si="22"/>
        <v>46732.3</v>
      </c>
      <c r="T20" s="30">
        <f t="shared" si="22"/>
        <v>19168.3</v>
      </c>
      <c r="U20" s="30">
        <f t="shared" si="22"/>
        <v>0</v>
      </c>
      <c r="V20" s="29">
        <f t="shared" ref="V20:V26" si="34">SUM(X20:AA20)</f>
        <v>-65900.600000000006</v>
      </c>
      <c r="W20" s="29"/>
      <c r="X20" s="30"/>
      <c r="Y20" s="30">
        <v>-46732.3</v>
      </c>
      <c r="Z20" s="30">
        <v>-19168.3</v>
      </c>
      <c r="AA20" s="30"/>
      <c r="AB20" s="54">
        <f t="shared" ref="AB20:AB26" si="35">SUM(AD20:AG20)</f>
        <v>0</v>
      </c>
      <c r="AC20" s="29"/>
      <c r="AD20" s="30">
        <f t="shared" ref="AD20:AD26" si="36">R20+X20</f>
        <v>0</v>
      </c>
      <c r="AE20" s="30">
        <f t="shared" ref="AE20:AE26" si="37">S20+Y20</f>
        <v>0</v>
      </c>
      <c r="AF20" s="30">
        <f t="shared" ref="AF20:AF26" si="38">T20+Z20</f>
        <v>0</v>
      </c>
      <c r="AG20" s="30">
        <f t="shared" ref="AG20:AG26" si="39">U20+AA20</f>
        <v>0</v>
      </c>
    </row>
    <row r="21" spans="1:33" s="36" customFormat="1" ht="30" x14ac:dyDescent="0.25">
      <c r="A21" s="49" t="s">
        <v>56</v>
      </c>
      <c r="B21" s="4" t="s">
        <v>57</v>
      </c>
      <c r="C21" s="1" t="s">
        <v>40</v>
      </c>
      <c r="D21" s="1" t="s">
        <v>55</v>
      </c>
      <c r="E21" s="29">
        <f t="shared" si="7"/>
        <v>70000</v>
      </c>
      <c r="F21" s="30"/>
      <c r="G21" s="30">
        <v>70000</v>
      </c>
      <c r="H21" s="30"/>
      <c r="I21" s="30"/>
      <c r="J21" s="29">
        <f t="shared" si="21"/>
        <v>0</v>
      </c>
      <c r="K21" s="29"/>
      <c r="L21" s="30"/>
      <c r="M21" s="30"/>
      <c r="N21" s="30"/>
      <c r="O21" s="30"/>
      <c r="P21" s="54">
        <f t="shared" si="9"/>
        <v>70000</v>
      </c>
      <c r="Q21" s="29"/>
      <c r="R21" s="30">
        <f t="shared" si="22"/>
        <v>0</v>
      </c>
      <c r="S21" s="30">
        <f t="shared" si="22"/>
        <v>70000</v>
      </c>
      <c r="T21" s="30">
        <f t="shared" si="22"/>
        <v>0</v>
      </c>
      <c r="U21" s="30">
        <f t="shared" si="22"/>
        <v>0</v>
      </c>
      <c r="V21" s="29">
        <f t="shared" si="34"/>
        <v>-70000</v>
      </c>
      <c r="W21" s="29"/>
      <c r="X21" s="30"/>
      <c r="Y21" s="30">
        <v>-70000</v>
      </c>
      <c r="Z21" s="30"/>
      <c r="AA21" s="30"/>
      <c r="AB21" s="54">
        <f t="shared" si="35"/>
        <v>0</v>
      </c>
      <c r="AC21" s="29"/>
      <c r="AD21" s="30">
        <f t="shared" si="36"/>
        <v>0</v>
      </c>
      <c r="AE21" s="30">
        <f t="shared" si="37"/>
        <v>0</v>
      </c>
      <c r="AF21" s="30">
        <f t="shared" si="38"/>
        <v>0</v>
      </c>
      <c r="AG21" s="30">
        <f t="shared" si="39"/>
        <v>0</v>
      </c>
    </row>
    <row r="22" spans="1:33" s="36" customFormat="1" ht="60" x14ac:dyDescent="0.25">
      <c r="A22" s="49" t="s">
        <v>87</v>
      </c>
      <c r="B22" s="4" t="s">
        <v>88</v>
      </c>
      <c r="C22" s="1" t="s">
        <v>40</v>
      </c>
      <c r="D22" s="1" t="s">
        <v>55</v>
      </c>
      <c r="E22" s="29"/>
      <c r="F22" s="30"/>
      <c r="G22" s="30"/>
      <c r="H22" s="30"/>
      <c r="I22" s="30"/>
      <c r="J22" s="29"/>
      <c r="K22" s="29"/>
      <c r="L22" s="30"/>
      <c r="M22" s="30"/>
      <c r="N22" s="30"/>
      <c r="O22" s="30"/>
      <c r="P22" s="54"/>
      <c r="Q22" s="29"/>
      <c r="R22" s="30"/>
      <c r="S22" s="30"/>
      <c r="T22" s="30"/>
      <c r="U22" s="30"/>
      <c r="V22" s="29">
        <f t="shared" si="34"/>
        <v>70000</v>
      </c>
      <c r="W22" s="29"/>
      <c r="X22" s="30"/>
      <c r="Y22" s="30">
        <v>70000</v>
      </c>
      <c r="Z22" s="30"/>
      <c r="AA22" s="30"/>
      <c r="AB22" s="54">
        <f t="shared" ref="AB22:AB23" si="40">SUM(AD22:AG22)</f>
        <v>70000</v>
      </c>
      <c r="AC22" s="29"/>
      <c r="AD22" s="30">
        <f t="shared" ref="AD22:AD23" si="41">R22+X22</f>
        <v>0</v>
      </c>
      <c r="AE22" s="30">
        <f t="shared" ref="AE22:AE23" si="42">S22+Y22</f>
        <v>70000</v>
      </c>
      <c r="AF22" s="30">
        <f t="shared" ref="AF22:AF23" si="43">T22+Z22</f>
        <v>0</v>
      </c>
      <c r="AG22" s="30">
        <f t="shared" ref="AG22:AG23" si="44">U22+AA22</f>
        <v>0</v>
      </c>
    </row>
    <row r="23" spans="1:33" s="36" customFormat="1" ht="45" x14ac:dyDescent="0.25">
      <c r="A23" s="49" t="s">
        <v>89</v>
      </c>
      <c r="B23" s="4" t="s">
        <v>90</v>
      </c>
      <c r="C23" s="1" t="s">
        <v>40</v>
      </c>
      <c r="D23" s="1" t="s">
        <v>55</v>
      </c>
      <c r="E23" s="29"/>
      <c r="F23" s="30"/>
      <c r="G23" s="30"/>
      <c r="H23" s="30"/>
      <c r="I23" s="30"/>
      <c r="J23" s="29"/>
      <c r="K23" s="29"/>
      <c r="L23" s="30"/>
      <c r="M23" s="30"/>
      <c r="N23" s="30"/>
      <c r="O23" s="30"/>
      <c r="P23" s="54"/>
      <c r="Q23" s="29"/>
      <c r="R23" s="30"/>
      <c r="S23" s="30"/>
      <c r="T23" s="30"/>
      <c r="U23" s="30"/>
      <c r="V23" s="29">
        <f t="shared" si="34"/>
        <v>60000</v>
      </c>
      <c r="W23" s="29"/>
      <c r="X23" s="30"/>
      <c r="Y23" s="30">
        <v>42548</v>
      </c>
      <c r="Z23" s="30">
        <v>17452</v>
      </c>
      <c r="AA23" s="30"/>
      <c r="AB23" s="54">
        <f t="shared" si="40"/>
        <v>60000</v>
      </c>
      <c r="AC23" s="29"/>
      <c r="AD23" s="30">
        <f t="shared" si="41"/>
        <v>0</v>
      </c>
      <c r="AE23" s="30">
        <f t="shared" si="42"/>
        <v>42548</v>
      </c>
      <c r="AF23" s="30">
        <f t="shared" si="43"/>
        <v>17452</v>
      </c>
      <c r="AG23" s="30">
        <f t="shared" si="44"/>
        <v>0</v>
      </c>
    </row>
    <row r="24" spans="1:33" s="36" customFormat="1" ht="30" x14ac:dyDescent="0.25">
      <c r="A24" s="49" t="s">
        <v>58</v>
      </c>
      <c r="B24" s="4" t="s">
        <v>59</v>
      </c>
      <c r="C24" s="1" t="s">
        <v>40</v>
      </c>
      <c r="D24" s="1" t="s">
        <v>55</v>
      </c>
      <c r="E24" s="29">
        <f t="shared" si="7"/>
        <v>10000</v>
      </c>
      <c r="F24" s="30"/>
      <c r="G24" s="30">
        <v>10000</v>
      </c>
      <c r="H24" s="30"/>
      <c r="I24" s="30"/>
      <c r="J24" s="29">
        <f t="shared" si="21"/>
        <v>0</v>
      </c>
      <c r="K24" s="29"/>
      <c r="L24" s="30"/>
      <c r="M24" s="30"/>
      <c r="N24" s="30"/>
      <c r="O24" s="30"/>
      <c r="P24" s="54">
        <f t="shared" si="9"/>
        <v>10000</v>
      </c>
      <c r="Q24" s="29"/>
      <c r="R24" s="30">
        <f t="shared" si="22"/>
        <v>0</v>
      </c>
      <c r="S24" s="30">
        <f t="shared" si="22"/>
        <v>10000</v>
      </c>
      <c r="T24" s="30">
        <f t="shared" si="22"/>
        <v>0</v>
      </c>
      <c r="U24" s="30">
        <f t="shared" si="22"/>
        <v>0</v>
      </c>
      <c r="V24" s="29">
        <f t="shared" si="34"/>
        <v>0</v>
      </c>
      <c r="W24" s="29"/>
      <c r="X24" s="30"/>
      <c r="Y24" s="30"/>
      <c r="Z24" s="30"/>
      <c r="AA24" s="30"/>
      <c r="AB24" s="54">
        <f t="shared" si="35"/>
        <v>10000</v>
      </c>
      <c r="AC24" s="29"/>
      <c r="AD24" s="30">
        <f t="shared" si="36"/>
        <v>0</v>
      </c>
      <c r="AE24" s="30">
        <f t="shared" si="37"/>
        <v>10000</v>
      </c>
      <c r="AF24" s="30">
        <f t="shared" si="38"/>
        <v>0</v>
      </c>
      <c r="AG24" s="30">
        <f t="shared" si="39"/>
        <v>0</v>
      </c>
    </row>
    <row r="25" spans="1:33" s="36" customFormat="1" ht="75" x14ac:dyDescent="0.25">
      <c r="A25" s="50" t="s">
        <v>60</v>
      </c>
      <c r="B25" s="5" t="s">
        <v>61</v>
      </c>
      <c r="C25" s="1" t="s">
        <v>35</v>
      </c>
      <c r="D25" s="1" t="s">
        <v>62</v>
      </c>
      <c r="E25" s="29">
        <f t="shared" si="7"/>
        <v>570</v>
      </c>
      <c r="F25" s="30"/>
      <c r="G25" s="30">
        <v>300</v>
      </c>
      <c r="H25" s="30">
        <v>270</v>
      </c>
      <c r="I25" s="30"/>
      <c r="J25" s="29">
        <f t="shared" si="21"/>
        <v>0</v>
      </c>
      <c r="K25" s="29"/>
      <c r="L25" s="30"/>
      <c r="M25" s="30"/>
      <c r="N25" s="30"/>
      <c r="O25" s="30"/>
      <c r="P25" s="54">
        <f t="shared" si="9"/>
        <v>570</v>
      </c>
      <c r="Q25" s="29"/>
      <c r="R25" s="30">
        <f t="shared" si="22"/>
        <v>0</v>
      </c>
      <c r="S25" s="30">
        <f t="shared" si="22"/>
        <v>300</v>
      </c>
      <c r="T25" s="30">
        <f t="shared" si="22"/>
        <v>270</v>
      </c>
      <c r="U25" s="30">
        <f t="shared" si="22"/>
        <v>0</v>
      </c>
      <c r="V25" s="29">
        <f t="shared" si="34"/>
        <v>0</v>
      </c>
      <c r="W25" s="29"/>
      <c r="X25" s="30"/>
      <c r="Y25" s="30"/>
      <c r="Z25" s="30"/>
      <c r="AA25" s="30"/>
      <c r="AB25" s="54">
        <f t="shared" si="35"/>
        <v>570</v>
      </c>
      <c r="AC25" s="29"/>
      <c r="AD25" s="30">
        <f t="shared" si="36"/>
        <v>0</v>
      </c>
      <c r="AE25" s="30">
        <f t="shared" si="37"/>
        <v>300</v>
      </c>
      <c r="AF25" s="30">
        <f t="shared" si="38"/>
        <v>270</v>
      </c>
      <c r="AG25" s="30">
        <f t="shared" si="39"/>
        <v>0</v>
      </c>
    </row>
    <row r="26" spans="1:33" s="36" customFormat="1" ht="30" x14ac:dyDescent="0.25">
      <c r="A26" s="49" t="s">
        <v>63</v>
      </c>
      <c r="B26" s="6" t="s">
        <v>64</v>
      </c>
      <c r="C26" s="1" t="s">
        <v>31</v>
      </c>
      <c r="D26" s="1" t="s">
        <v>65</v>
      </c>
      <c r="E26" s="29">
        <f t="shared" si="7"/>
        <v>10000</v>
      </c>
      <c r="F26" s="30"/>
      <c r="G26" s="30"/>
      <c r="H26" s="30"/>
      <c r="I26" s="30">
        <v>10000</v>
      </c>
      <c r="J26" s="29">
        <f t="shared" si="21"/>
        <v>0</v>
      </c>
      <c r="K26" s="29"/>
      <c r="L26" s="30"/>
      <c r="M26" s="30"/>
      <c r="N26" s="30"/>
      <c r="O26" s="30"/>
      <c r="P26" s="54">
        <f t="shared" si="9"/>
        <v>10000</v>
      </c>
      <c r="Q26" s="29"/>
      <c r="R26" s="30">
        <f t="shared" si="22"/>
        <v>0</v>
      </c>
      <c r="S26" s="30">
        <f t="shared" si="22"/>
        <v>0</v>
      </c>
      <c r="T26" s="30">
        <f t="shared" si="22"/>
        <v>0</v>
      </c>
      <c r="U26" s="30">
        <f t="shared" si="22"/>
        <v>10000</v>
      </c>
      <c r="V26" s="29">
        <f t="shared" si="34"/>
        <v>0</v>
      </c>
      <c r="W26" s="29"/>
      <c r="X26" s="30"/>
      <c r="Y26" s="30"/>
      <c r="Z26" s="30"/>
      <c r="AA26" s="30"/>
      <c r="AB26" s="54">
        <f t="shared" si="35"/>
        <v>10000</v>
      </c>
      <c r="AC26" s="29"/>
      <c r="AD26" s="30">
        <f t="shared" si="36"/>
        <v>0</v>
      </c>
      <c r="AE26" s="30">
        <f t="shared" si="37"/>
        <v>0</v>
      </c>
      <c r="AF26" s="30">
        <f t="shared" si="38"/>
        <v>0</v>
      </c>
      <c r="AG26" s="30">
        <f t="shared" si="39"/>
        <v>10000</v>
      </c>
    </row>
  </sheetData>
  <mergeCells count="10">
    <mergeCell ref="V4:AA4"/>
    <mergeCell ref="AB4:AG4"/>
    <mergeCell ref="J4:O4"/>
    <mergeCell ref="P4:U4"/>
    <mergeCell ref="A1:I1"/>
    <mergeCell ref="A4:A5"/>
    <mergeCell ref="B4:B5"/>
    <mergeCell ref="C4:C5"/>
    <mergeCell ref="D4:D5"/>
    <mergeCell ref="E4:I4"/>
  </mergeCells>
  <printOptions horizontalCentered="1"/>
  <pageMargins left="0.39370078740157483" right="0.15748031496062992" top="0.39370078740157483" bottom="0.11811023622047245" header="0.27559055118110237" footer="0.23622047244094491"/>
  <pageSetup paperSize="9" scale="6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zoomScale="75" zoomScaleNormal="75" zoomScaleSheetLayoutView="75" workbookViewId="0">
      <pane xSplit="4" ySplit="5" topLeftCell="S15" activePane="bottomRight" state="frozenSplit"/>
      <selection activeCell="R41" sqref="R41"/>
      <selection pane="topRight" activeCell="AW1" sqref="AW1"/>
      <selection pane="bottomLeft" activeCell="A42" sqref="A42"/>
      <selection pane="bottomRight" activeCell="K22" sqref="K22"/>
    </sheetView>
  </sheetViews>
  <sheetFormatPr defaultColWidth="8.85546875" defaultRowHeight="15" x14ac:dyDescent="0.2"/>
  <cols>
    <col min="1" max="1" width="15.140625" style="8" customWidth="1"/>
    <col min="2" max="2" width="58.5703125" style="13" customWidth="1"/>
    <col min="3" max="3" width="10.140625" style="14" customWidth="1"/>
    <col min="4" max="4" width="10.140625" style="13" customWidth="1"/>
    <col min="5" max="5" width="16.140625" style="15" customWidth="1"/>
    <col min="6" max="6" width="21.5703125" style="15" customWidth="1"/>
    <col min="7" max="7" width="19.85546875" style="15" customWidth="1"/>
    <col min="8" max="9" width="18" style="15" customWidth="1"/>
    <col min="10" max="11" width="16.140625" style="15" customWidth="1"/>
    <col min="12" max="12" width="21.5703125" style="15" customWidth="1"/>
    <col min="13" max="13" width="19.85546875" style="15" customWidth="1"/>
    <col min="14" max="15" width="18" style="15" customWidth="1"/>
    <col min="16" max="16" width="16.140625" style="15" customWidth="1"/>
    <col min="17" max="17" width="16.140625" style="53" customWidth="1"/>
    <col min="18" max="18" width="21.5703125" style="15" customWidth="1"/>
    <col min="19" max="19" width="19.85546875" style="15" customWidth="1"/>
    <col min="20" max="21" width="18" style="15" customWidth="1"/>
    <col min="22" max="23" width="16.140625" style="15" customWidth="1"/>
    <col min="24" max="24" width="21.5703125" style="15" customWidth="1"/>
    <col min="25" max="25" width="19.85546875" style="15" customWidth="1"/>
    <col min="26" max="27" width="18" style="15" customWidth="1"/>
    <col min="28" max="28" width="16.140625" style="15" customWidth="1"/>
    <col min="29" max="29" width="16.140625" style="53" customWidth="1"/>
    <col min="30" max="30" width="21.5703125" style="15" customWidth="1"/>
    <col min="31" max="31" width="19.85546875" style="15" customWidth="1"/>
    <col min="32" max="33" width="18" style="15" customWidth="1"/>
    <col min="34" max="16384" width="8.85546875" style="7"/>
  </cols>
  <sheetData>
    <row r="1" spans="1:33" ht="54" customHeight="1" x14ac:dyDescent="0.2">
      <c r="A1" s="59" t="s">
        <v>73</v>
      </c>
      <c r="B1" s="60"/>
      <c r="C1" s="60"/>
      <c r="D1" s="60"/>
      <c r="E1" s="60"/>
      <c r="F1" s="60"/>
      <c r="G1" s="60"/>
      <c r="H1" s="60"/>
      <c r="I1" s="60"/>
      <c r="J1" s="7"/>
      <c r="K1" s="7"/>
      <c r="L1" s="7"/>
      <c r="M1" s="7"/>
      <c r="N1" s="7"/>
      <c r="O1" s="7"/>
      <c r="P1" s="7"/>
      <c r="Q1" s="51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51"/>
      <c r="AD1" s="7"/>
      <c r="AE1" s="7"/>
      <c r="AF1" s="7"/>
      <c r="AG1" s="7"/>
    </row>
    <row r="2" spans="1:33" ht="15.75" x14ac:dyDescent="0.25">
      <c r="B2" s="9"/>
      <c r="C2" s="10"/>
      <c r="D2" s="9"/>
      <c r="E2" s="11"/>
      <c r="F2" s="11"/>
      <c r="G2" s="11"/>
      <c r="H2" s="11"/>
      <c r="I2" s="12"/>
      <c r="J2" s="11"/>
      <c r="K2" s="11"/>
      <c r="L2" s="11"/>
      <c r="M2" s="11"/>
      <c r="N2" s="11"/>
      <c r="O2" s="12"/>
      <c r="P2" s="11"/>
      <c r="Q2" s="52"/>
      <c r="R2" s="11"/>
      <c r="S2" s="11"/>
      <c r="T2" s="11"/>
      <c r="U2" s="12"/>
      <c r="V2" s="11"/>
      <c r="W2" s="11"/>
      <c r="X2" s="11"/>
      <c r="Y2" s="11"/>
      <c r="Z2" s="11"/>
      <c r="AA2" s="12"/>
      <c r="AB2" s="11"/>
      <c r="AC2" s="52"/>
      <c r="AD2" s="11"/>
      <c r="AE2" s="11"/>
      <c r="AF2" s="11"/>
      <c r="AG2" s="12"/>
    </row>
    <row r="3" spans="1:33" x14ac:dyDescent="0.2">
      <c r="I3" s="16" t="s">
        <v>66</v>
      </c>
      <c r="O3" s="16" t="s">
        <v>66</v>
      </c>
      <c r="U3" s="16" t="s">
        <v>66</v>
      </c>
      <c r="AA3" s="16" t="s">
        <v>66</v>
      </c>
      <c r="AG3" s="16" t="s">
        <v>66</v>
      </c>
    </row>
    <row r="4" spans="1:33" ht="12.75" x14ac:dyDescent="0.2">
      <c r="A4" s="61" t="s">
        <v>1</v>
      </c>
      <c r="B4" s="62" t="s">
        <v>2</v>
      </c>
      <c r="C4" s="62" t="s">
        <v>3</v>
      </c>
      <c r="D4" s="62" t="s">
        <v>4</v>
      </c>
      <c r="E4" s="64" t="s">
        <v>5</v>
      </c>
      <c r="F4" s="65"/>
      <c r="G4" s="65"/>
      <c r="H4" s="65"/>
      <c r="I4" s="65"/>
      <c r="J4" s="56" t="s">
        <v>74</v>
      </c>
      <c r="K4" s="57"/>
      <c r="L4" s="57"/>
      <c r="M4" s="57"/>
      <c r="N4" s="57"/>
      <c r="O4" s="58"/>
      <c r="P4" s="56" t="s">
        <v>5</v>
      </c>
      <c r="Q4" s="57"/>
      <c r="R4" s="57"/>
      <c r="S4" s="57"/>
      <c r="T4" s="57"/>
      <c r="U4" s="58"/>
      <c r="V4" s="56" t="s">
        <v>94</v>
      </c>
      <c r="W4" s="57"/>
      <c r="X4" s="57"/>
      <c r="Y4" s="57"/>
      <c r="Z4" s="57"/>
      <c r="AA4" s="58"/>
      <c r="AB4" s="56" t="s">
        <v>5</v>
      </c>
      <c r="AC4" s="57"/>
      <c r="AD4" s="57"/>
      <c r="AE4" s="57"/>
      <c r="AF4" s="57"/>
      <c r="AG4" s="58"/>
    </row>
    <row r="5" spans="1:33" s="20" customFormat="1" ht="24" x14ac:dyDescent="0.25">
      <c r="A5" s="61"/>
      <c r="B5" s="63"/>
      <c r="C5" s="63"/>
      <c r="D5" s="63"/>
      <c r="E5" s="17" t="s">
        <v>6</v>
      </c>
      <c r="F5" s="18" t="s">
        <v>7</v>
      </c>
      <c r="G5" s="18" t="s">
        <v>8</v>
      </c>
      <c r="H5" s="19" t="s">
        <v>9</v>
      </c>
      <c r="I5" s="19" t="s">
        <v>10</v>
      </c>
      <c r="J5" s="17" t="s">
        <v>6</v>
      </c>
      <c r="K5" s="17" t="s">
        <v>77</v>
      </c>
      <c r="L5" s="18" t="s">
        <v>7</v>
      </c>
      <c r="M5" s="18" t="s">
        <v>8</v>
      </c>
      <c r="N5" s="19" t="s">
        <v>9</v>
      </c>
      <c r="O5" s="19" t="s">
        <v>10</v>
      </c>
      <c r="P5" s="17" t="s">
        <v>6</v>
      </c>
      <c r="Q5" s="17" t="s">
        <v>77</v>
      </c>
      <c r="R5" s="18" t="s">
        <v>7</v>
      </c>
      <c r="S5" s="18" t="s">
        <v>8</v>
      </c>
      <c r="T5" s="19" t="s">
        <v>9</v>
      </c>
      <c r="U5" s="19" t="s">
        <v>10</v>
      </c>
      <c r="V5" s="17" t="s">
        <v>6</v>
      </c>
      <c r="W5" s="17" t="s">
        <v>77</v>
      </c>
      <c r="X5" s="18" t="s">
        <v>7</v>
      </c>
      <c r="Y5" s="18" t="s">
        <v>8</v>
      </c>
      <c r="Z5" s="55" t="s">
        <v>9</v>
      </c>
      <c r="AA5" s="55" t="s">
        <v>10</v>
      </c>
      <c r="AB5" s="17" t="s">
        <v>6</v>
      </c>
      <c r="AC5" s="17" t="s">
        <v>77</v>
      </c>
      <c r="AD5" s="18" t="s">
        <v>7</v>
      </c>
      <c r="AE5" s="18" t="s">
        <v>8</v>
      </c>
      <c r="AF5" s="55" t="s">
        <v>9</v>
      </c>
      <c r="AG5" s="55" t="s">
        <v>10</v>
      </c>
    </row>
    <row r="6" spans="1:33" s="24" customFormat="1" ht="24" x14ac:dyDescent="0.25">
      <c r="A6" s="21"/>
      <c r="B6" s="22" t="s">
        <v>11</v>
      </c>
      <c r="C6" s="22"/>
      <c r="D6" s="22"/>
      <c r="E6" s="23">
        <f t="shared" ref="E6:U6" si="0">E7+E9+E17</f>
        <v>227543.5</v>
      </c>
      <c r="F6" s="23">
        <f t="shared" si="0"/>
        <v>2729.8</v>
      </c>
      <c r="G6" s="23">
        <f t="shared" si="0"/>
        <v>128265.3</v>
      </c>
      <c r="H6" s="23">
        <f t="shared" si="0"/>
        <v>80548.399999999994</v>
      </c>
      <c r="I6" s="23">
        <f t="shared" si="0"/>
        <v>16000</v>
      </c>
      <c r="J6" s="23">
        <f t="shared" si="0"/>
        <v>8862.2999999999993</v>
      </c>
      <c r="K6" s="23"/>
      <c r="L6" s="23">
        <f t="shared" si="0"/>
        <v>143.6</v>
      </c>
      <c r="M6" s="23">
        <f t="shared" si="0"/>
        <v>71.7</v>
      </c>
      <c r="N6" s="23">
        <f t="shared" si="0"/>
        <v>8647</v>
      </c>
      <c r="O6" s="23">
        <f t="shared" si="0"/>
        <v>0</v>
      </c>
      <c r="P6" s="23">
        <f>P7+P9+P17</f>
        <v>236471.9</v>
      </c>
      <c r="Q6" s="23">
        <f t="shared" si="0"/>
        <v>66.099999999999994</v>
      </c>
      <c r="R6" s="23">
        <f t="shared" si="0"/>
        <v>2873.4</v>
      </c>
      <c r="S6" s="23">
        <f t="shared" si="0"/>
        <v>128337</v>
      </c>
      <c r="T6" s="23">
        <f t="shared" si="0"/>
        <v>89195.4</v>
      </c>
      <c r="U6" s="23">
        <f t="shared" si="0"/>
        <v>16000</v>
      </c>
      <c r="V6" s="23">
        <f t="shared" ref="V6" si="1">V7+V9+V17</f>
        <v>33842.199999999997</v>
      </c>
      <c r="W6" s="23"/>
      <c r="X6" s="23">
        <f t="shared" ref="X6:AA6" si="2">X7+X9+X17</f>
        <v>0</v>
      </c>
      <c r="Y6" s="23">
        <f t="shared" si="2"/>
        <v>33842.199999999997</v>
      </c>
      <c r="Z6" s="23">
        <f t="shared" si="2"/>
        <v>0</v>
      </c>
      <c r="AA6" s="23">
        <f t="shared" si="2"/>
        <v>0</v>
      </c>
      <c r="AB6" s="23">
        <f>AB7+AB9+AB17</f>
        <v>270314.09999999998</v>
      </c>
      <c r="AC6" s="23">
        <f t="shared" ref="AC6:AG6" si="3">AC7+AC9+AC17</f>
        <v>66.099999999999994</v>
      </c>
      <c r="AD6" s="23">
        <f t="shared" si="3"/>
        <v>2873.4</v>
      </c>
      <c r="AE6" s="23">
        <f t="shared" si="3"/>
        <v>162179.20000000001</v>
      </c>
      <c r="AF6" s="23">
        <f t="shared" si="3"/>
        <v>89195.4</v>
      </c>
      <c r="AG6" s="23">
        <f t="shared" si="3"/>
        <v>16000</v>
      </c>
    </row>
    <row r="7" spans="1:33" s="24" customFormat="1" ht="14.25" x14ac:dyDescent="0.25">
      <c r="A7" s="25"/>
      <c r="B7" s="26" t="s">
        <v>12</v>
      </c>
      <c r="C7" s="22"/>
      <c r="D7" s="22"/>
      <c r="E7" s="23">
        <f t="shared" ref="E7:AG7" si="4">E8</f>
        <v>134444.4</v>
      </c>
      <c r="F7" s="23">
        <f t="shared" si="4"/>
        <v>0</v>
      </c>
      <c r="G7" s="23">
        <f t="shared" si="4"/>
        <v>80948.5</v>
      </c>
      <c r="H7" s="23">
        <f t="shared" si="4"/>
        <v>53495.9</v>
      </c>
      <c r="I7" s="23">
        <f t="shared" si="4"/>
        <v>0</v>
      </c>
      <c r="J7" s="23">
        <f t="shared" si="4"/>
        <v>1595.1</v>
      </c>
      <c r="K7" s="23"/>
      <c r="L7" s="23">
        <f t="shared" si="4"/>
        <v>0</v>
      </c>
      <c r="M7" s="23">
        <f t="shared" si="4"/>
        <v>0</v>
      </c>
      <c r="N7" s="23">
        <f t="shared" si="4"/>
        <v>1595.1</v>
      </c>
      <c r="O7" s="23">
        <f t="shared" si="4"/>
        <v>0</v>
      </c>
      <c r="P7" s="23">
        <f t="shared" si="4"/>
        <v>136039.5</v>
      </c>
      <c r="Q7" s="23"/>
      <c r="R7" s="23">
        <f t="shared" si="4"/>
        <v>0</v>
      </c>
      <c r="S7" s="23">
        <f t="shared" si="4"/>
        <v>80948.5</v>
      </c>
      <c r="T7" s="23">
        <f t="shared" si="4"/>
        <v>55091</v>
      </c>
      <c r="U7" s="23">
        <f t="shared" si="4"/>
        <v>0</v>
      </c>
      <c r="V7" s="23">
        <f t="shared" si="4"/>
        <v>0</v>
      </c>
      <c r="W7" s="23"/>
      <c r="X7" s="23">
        <f t="shared" si="4"/>
        <v>0</v>
      </c>
      <c r="Y7" s="23">
        <f t="shared" si="4"/>
        <v>0</v>
      </c>
      <c r="Z7" s="23">
        <f t="shared" si="4"/>
        <v>0</v>
      </c>
      <c r="AA7" s="23">
        <f t="shared" si="4"/>
        <v>0</v>
      </c>
      <c r="AB7" s="23">
        <f t="shared" si="4"/>
        <v>136039.5</v>
      </c>
      <c r="AC7" s="23"/>
      <c r="AD7" s="23">
        <f t="shared" si="4"/>
        <v>0</v>
      </c>
      <c r="AE7" s="23">
        <f t="shared" si="4"/>
        <v>80948.5</v>
      </c>
      <c r="AF7" s="23">
        <f t="shared" si="4"/>
        <v>55091</v>
      </c>
      <c r="AG7" s="23">
        <f t="shared" si="4"/>
        <v>0</v>
      </c>
    </row>
    <row r="8" spans="1:33" s="32" customFormat="1" ht="30" x14ac:dyDescent="0.25">
      <c r="A8" s="49" t="s">
        <v>13</v>
      </c>
      <c r="B8" s="28" t="s">
        <v>14</v>
      </c>
      <c r="C8" s="1" t="s">
        <v>15</v>
      </c>
      <c r="D8" s="1" t="s">
        <v>16</v>
      </c>
      <c r="E8" s="29">
        <f>SUM(F8:I8)</f>
        <v>134444.4</v>
      </c>
      <c r="F8" s="30">
        <v>0</v>
      </c>
      <c r="G8" s="30">
        <v>80948.5</v>
      </c>
      <c r="H8" s="30">
        <v>53495.9</v>
      </c>
      <c r="I8" s="30">
        <v>0</v>
      </c>
      <c r="J8" s="29">
        <f>SUM(L8:O8)</f>
        <v>1595.1</v>
      </c>
      <c r="K8" s="29"/>
      <c r="L8" s="30">
        <v>0</v>
      </c>
      <c r="M8" s="30"/>
      <c r="N8" s="30">
        <v>1595.1</v>
      </c>
      <c r="O8" s="30">
        <v>0</v>
      </c>
      <c r="P8" s="31">
        <f>SUM(R8:U8)</f>
        <v>136039.5</v>
      </c>
      <c r="Q8" s="29"/>
      <c r="R8" s="30">
        <f>F8+L8</f>
        <v>0</v>
      </c>
      <c r="S8" s="30">
        <f>G8+M8</f>
        <v>80948.5</v>
      </c>
      <c r="T8" s="30">
        <f>H8+N8</f>
        <v>55091</v>
      </c>
      <c r="U8" s="30">
        <f>I8+O8</f>
        <v>0</v>
      </c>
      <c r="V8" s="29">
        <f>SUM(X8:AA8)</f>
        <v>0</v>
      </c>
      <c r="W8" s="29"/>
      <c r="X8" s="30">
        <v>0</v>
      </c>
      <c r="Y8" s="30"/>
      <c r="Z8" s="30"/>
      <c r="AA8" s="30">
        <v>0</v>
      </c>
      <c r="AB8" s="31">
        <f>SUM(AD8:AG8)</f>
        <v>136039.5</v>
      </c>
      <c r="AC8" s="29"/>
      <c r="AD8" s="30">
        <f>R8+X8</f>
        <v>0</v>
      </c>
      <c r="AE8" s="30">
        <f>S8+Y8</f>
        <v>80948.5</v>
      </c>
      <c r="AF8" s="30">
        <f>T8+Z8</f>
        <v>55091</v>
      </c>
      <c r="AG8" s="30">
        <f>U8+AA8</f>
        <v>0</v>
      </c>
    </row>
    <row r="9" spans="1:33" s="36" customFormat="1" ht="85.5" x14ac:dyDescent="0.25">
      <c r="A9" s="33"/>
      <c r="B9" s="34" t="s">
        <v>17</v>
      </c>
      <c r="C9" s="35"/>
      <c r="D9" s="35"/>
      <c r="E9" s="23">
        <f t="shared" ref="E9:U9" si="5">SUM(E10:E16)</f>
        <v>16619.099999999999</v>
      </c>
      <c r="F9" s="23">
        <f t="shared" si="5"/>
        <v>2729.8</v>
      </c>
      <c r="G9" s="23">
        <f t="shared" si="5"/>
        <v>4468.7999999999993</v>
      </c>
      <c r="H9" s="23">
        <f t="shared" si="5"/>
        <v>9420.5</v>
      </c>
      <c r="I9" s="23">
        <f t="shared" si="5"/>
        <v>0</v>
      </c>
      <c r="J9" s="23">
        <f t="shared" si="5"/>
        <v>7267.2</v>
      </c>
      <c r="K9" s="23"/>
      <c r="L9" s="23">
        <f t="shared" si="5"/>
        <v>143.6</v>
      </c>
      <c r="M9" s="23">
        <f t="shared" si="5"/>
        <v>71.7</v>
      </c>
      <c r="N9" s="23">
        <f t="shared" si="5"/>
        <v>7051.9</v>
      </c>
      <c r="O9" s="23">
        <f t="shared" si="5"/>
        <v>0</v>
      </c>
      <c r="P9" s="23">
        <f>SUM(P10:P16)</f>
        <v>23952.400000000001</v>
      </c>
      <c r="Q9" s="23">
        <f t="shared" si="5"/>
        <v>66.099999999999994</v>
      </c>
      <c r="R9" s="23">
        <f t="shared" si="5"/>
        <v>2873.4</v>
      </c>
      <c r="S9" s="23">
        <f t="shared" si="5"/>
        <v>4540.5</v>
      </c>
      <c r="T9" s="23">
        <f t="shared" si="5"/>
        <v>16472.400000000001</v>
      </c>
      <c r="U9" s="23">
        <f t="shared" si="5"/>
        <v>0</v>
      </c>
      <c r="V9" s="23">
        <f t="shared" ref="V9" si="6">SUM(V10:V16)</f>
        <v>0</v>
      </c>
      <c r="W9" s="23"/>
      <c r="X9" s="23">
        <f t="shared" ref="X9:AA9" si="7">SUM(X10:X16)</f>
        <v>0</v>
      </c>
      <c r="Y9" s="23">
        <f t="shared" si="7"/>
        <v>0</v>
      </c>
      <c r="Z9" s="23">
        <f t="shared" si="7"/>
        <v>0</v>
      </c>
      <c r="AA9" s="23">
        <f t="shared" si="7"/>
        <v>0</v>
      </c>
      <c r="AB9" s="23">
        <f>SUM(AB10:AB16)</f>
        <v>23952.400000000001</v>
      </c>
      <c r="AC9" s="23">
        <f t="shared" ref="AC9:AG9" si="8">SUM(AC10:AC16)</f>
        <v>66.099999999999994</v>
      </c>
      <c r="AD9" s="23">
        <f t="shared" si="8"/>
        <v>2873.4</v>
      </c>
      <c r="AE9" s="23">
        <f t="shared" si="8"/>
        <v>4540.5</v>
      </c>
      <c r="AF9" s="23">
        <f t="shared" si="8"/>
        <v>16472.400000000001</v>
      </c>
      <c r="AG9" s="23">
        <f t="shared" si="8"/>
        <v>0</v>
      </c>
    </row>
    <row r="10" spans="1:33" s="36" customFormat="1" ht="60" x14ac:dyDescent="0.25">
      <c r="A10" s="48" t="s">
        <v>18</v>
      </c>
      <c r="B10" s="2" t="s">
        <v>19</v>
      </c>
      <c r="C10" s="1" t="s">
        <v>20</v>
      </c>
      <c r="D10" s="1" t="s">
        <v>21</v>
      </c>
      <c r="E10" s="29">
        <f t="shared" ref="E10:E23" si="9">SUM(F10:I10)</f>
        <v>5322.3</v>
      </c>
      <c r="F10" s="30">
        <v>2729.8</v>
      </c>
      <c r="G10" s="30">
        <v>2592.5</v>
      </c>
      <c r="H10" s="30">
        <v>0</v>
      </c>
      <c r="I10" s="30">
        <v>0</v>
      </c>
      <c r="J10" s="29">
        <f t="shared" ref="J10:J16" si="10">SUM(L10:O10)</f>
        <v>215.3</v>
      </c>
      <c r="K10" s="29"/>
      <c r="L10" s="30">
        <v>143.6</v>
      </c>
      <c r="M10" s="30">
        <v>71.7</v>
      </c>
      <c r="N10" s="30"/>
      <c r="O10" s="30"/>
      <c r="P10" s="31">
        <f t="shared" ref="P10:P23" si="11">SUM(R10:U10)</f>
        <v>5537.6</v>
      </c>
      <c r="Q10" s="29"/>
      <c r="R10" s="30">
        <f>F10+L10</f>
        <v>2873.4</v>
      </c>
      <c r="S10" s="30">
        <f>G10+M10</f>
        <v>2664.2</v>
      </c>
      <c r="T10" s="30">
        <f>H10+N10</f>
        <v>0</v>
      </c>
      <c r="U10" s="30">
        <f>I10+O10</f>
        <v>0</v>
      </c>
      <c r="V10" s="29">
        <f t="shared" ref="V10:V16" si="12">SUM(X10:AA10)</f>
        <v>0</v>
      </c>
      <c r="W10" s="29"/>
      <c r="X10" s="30"/>
      <c r="Y10" s="30"/>
      <c r="Z10" s="30"/>
      <c r="AA10" s="30"/>
      <c r="AB10" s="31">
        <f t="shared" ref="AB10:AB11" si="13">SUM(AD10:AG10)</f>
        <v>5537.6</v>
      </c>
      <c r="AC10" s="29"/>
      <c r="AD10" s="30">
        <f>R10+X10</f>
        <v>2873.4</v>
      </c>
      <c r="AE10" s="30">
        <f>S10+Y10</f>
        <v>2664.2</v>
      </c>
      <c r="AF10" s="30">
        <f>T10+Z10</f>
        <v>0</v>
      </c>
      <c r="AG10" s="30">
        <f>U10+AA10</f>
        <v>0</v>
      </c>
    </row>
    <row r="11" spans="1:33" s="36" customFormat="1" ht="75" x14ac:dyDescent="0.25">
      <c r="A11" s="48" t="s">
        <v>82</v>
      </c>
      <c r="B11" s="4" t="s">
        <v>83</v>
      </c>
      <c r="C11" s="1" t="s">
        <v>40</v>
      </c>
      <c r="D11" s="1" t="s">
        <v>50</v>
      </c>
      <c r="E11" s="29"/>
      <c r="F11" s="30"/>
      <c r="G11" s="30"/>
      <c r="H11" s="30"/>
      <c r="I11" s="30"/>
      <c r="J11" s="29">
        <f t="shared" si="10"/>
        <v>7051.9</v>
      </c>
      <c r="K11" s="29"/>
      <c r="L11" s="30"/>
      <c r="M11" s="30"/>
      <c r="N11" s="30">
        <v>7051.9</v>
      </c>
      <c r="O11" s="30"/>
      <c r="P11" s="31">
        <f t="shared" ref="P11" si="14">SUM(R11:U11)</f>
        <v>7051.9</v>
      </c>
      <c r="Q11" s="29"/>
      <c r="R11" s="30">
        <f t="shared" ref="R11" si="15">F11+L11</f>
        <v>0</v>
      </c>
      <c r="S11" s="30">
        <f t="shared" ref="S11" si="16">G11+M11</f>
        <v>0</v>
      </c>
      <c r="T11" s="30">
        <f t="shared" ref="T11" si="17">H11+N11</f>
        <v>7051.9</v>
      </c>
      <c r="U11" s="30">
        <f t="shared" ref="U11" si="18">I11+O11</f>
        <v>0</v>
      </c>
      <c r="V11" s="29">
        <f t="shared" si="12"/>
        <v>0</v>
      </c>
      <c r="W11" s="29"/>
      <c r="X11" s="30"/>
      <c r="Y11" s="30"/>
      <c r="Z11" s="30"/>
      <c r="AA11" s="30"/>
      <c r="AB11" s="31">
        <f t="shared" si="13"/>
        <v>7051.9</v>
      </c>
      <c r="AC11" s="29"/>
      <c r="AD11" s="30">
        <f t="shared" ref="AD11:AD16" si="19">R11+X11</f>
        <v>0</v>
      </c>
      <c r="AE11" s="30">
        <f t="shared" ref="AE11:AE16" si="20">S11+Y11</f>
        <v>0</v>
      </c>
      <c r="AF11" s="30">
        <f t="shared" ref="AF11:AF16" si="21">T11+Z11</f>
        <v>7051.9</v>
      </c>
      <c r="AG11" s="30">
        <f t="shared" ref="AG11:AG16" si="22">U11+AA11</f>
        <v>0</v>
      </c>
    </row>
    <row r="12" spans="1:33" s="36" customFormat="1" ht="60" x14ac:dyDescent="0.25">
      <c r="A12" s="48" t="s">
        <v>75</v>
      </c>
      <c r="B12" s="2" t="s">
        <v>76</v>
      </c>
      <c r="C12" s="1" t="s">
        <v>24</v>
      </c>
      <c r="D12" s="1" t="s">
        <v>32</v>
      </c>
      <c r="E12" s="29"/>
      <c r="F12" s="30"/>
      <c r="G12" s="30"/>
      <c r="H12" s="30"/>
      <c r="I12" s="30"/>
      <c r="J12" s="29">
        <f t="shared" si="10"/>
        <v>0</v>
      </c>
      <c r="K12" s="29">
        <v>66.099999999999994</v>
      </c>
      <c r="L12" s="30"/>
      <c r="M12" s="30"/>
      <c r="N12" s="30"/>
      <c r="O12" s="30"/>
      <c r="P12" s="31">
        <f>SUM(Q12:U12)</f>
        <v>66.099999999999994</v>
      </c>
      <c r="Q12" s="29">
        <f>K12</f>
        <v>66.099999999999994</v>
      </c>
      <c r="R12" s="30">
        <f t="shared" ref="R12" si="23">F12+L12</f>
        <v>0</v>
      </c>
      <c r="S12" s="30">
        <f t="shared" ref="S12" si="24">G12+M12</f>
        <v>0</v>
      </c>
      <c r="T12" s="30">
        <f t="shared" ref="T12" si="25">H12+N12</f>
        <v>0</v>
      </c>
      <c r="U12" s="30">
        <f t="shared" ref="U12" si="26">I12+O12</f>
        <v>0</v>
      </c>
      <c r="V12" s="29">
        <f t="shared" si="12"/>
        <v>0</v>
      </c>
      <c r="W12" s="29"/>
      <c r="X12" s="30"/>
      <c r="Y12" s="30"/>
      <c r="Z12" s="30"/>
      <c r="AA12" s="30"/>
      <c r="AB12" s="31">
        <f>SUM(AC12:AG12)</f>
        <v>66.099999999999994</v>
      </c>
      <c r="AC12" s="29">
        <f>W12+Q12</f>
        <v>66.099999999999994</v>
      </c>
      <c r="AD12" s="30">
        <f t="shared" si="19"/>
        <v>0</v>
      </c>
      <c r="AE12" s="30">
        <f t="shared" si="20"/>
        <v>0</v>
      </c>
      <c r="AF12" s="30">
        <f t="shared" si="21"/>
        <v>0</v>
      </c>
      <c r="AG12" s="30">
        <f t="shared" si="22"/>
        <v>0</v>
      </c>
    </row>
    <row r="13" spans="1:33" s="36" customFormat="1" ht="45" x14ac:dyDescent="0.25">
      <c r="A13" s="48" t="s">
        <v>22</v>
      </c>
      <c r="B13" s="2" t="s">
        <v>23</v>
      </c>
      <c r="C13" s="1" t="s">
        <v>24</v>
      </c>
      <c r="D13" s="1" t="s">
        <v>25</v>
      </c>
      <c r="E13" s="29">
        <f t="shared" si="9"/>
        <v>2033.6999999999998</v>
      </c>
      <c r="F13" s="30">
        <v>0</v>
      </c>
      <c r="G13" s="30">
        <v>1194.0999999999999</v>
      </c>
      <c r="H13" s="30">
        <v>839.6</v>
      </c>
      <c r="I13" s="30">
        <v>0</v>
      </c>
      <c r="J13" s="29">
        <f t="shared" si="10"/>
        <v>0</v>
      </c>
      <c r="K13" s="29"/>
      <c r="L13" s="30"/>
      <c r="M13" s="30"/>
      <c r="N13" s="30"/>
      <c r="O13" s="30"/>
      <c r="P13" s="31">
        <f t="shared" si="11"/>
        <v>2033.6999999999998</v>
      </c>
      <c r="Q13" s="29"/>
      <c r="R13" s="30">
        <f t="shared" ref="R13:U16" si="27">F13+L13</f>
        <v>0</v>
      </c>
      <c r="S13" s="30">
        <f t="shared" si="27"/>
        <v>1194.0999999999999</v>
      </c>
      <c r="T13" s="30">
        <f t="shared" si="27"/>
        <v>839.6</v>
      </c>
      <c r="U13" s="30">
        <f t="shared" si="27"/>
        <v>0</v>
      </c>
      <c r="V13" s="29">
        <f t="shared" si="12"/>
        <v>0</v>
      </c>
      <c r="W13" s="29"/>
      <c r="X13" s="30"/>
      <c r="Y13" s="30"/>
      <c r="Z13" s="30"/>
      <c r="AA13" s="30"/>
      <c r="AB13" s="31">
        <f t="shared" ref="AB13:AB16" si="28">SUM(AD13:AG13)</f>
        <v>2033.6999999999998</v>
      </c>
      <c r="AC13" s="29"/>
      <c r="AD13" s="30">
        <f t="shared" si="19"/>
        <v>0</v>
      </c>
      <c r="AE13" s="30">
        <f t="shared" si="20"/>
        <v>1194.0999999999999</v>
      </c>
      <c r="AF13" s="30">
        <f t="shared" si="21"/>
        <v>839.6</v>
      </c>
      <c r="AG13" s="30">
        <f t="shared" si="22"/>
        <v>0</v>
      </c>
    </row>
    <row r="14" spans="1:33" s="36" customFormat="1" ht="30" x14ac:dyDescent="0.25">
      <c r="A14" s="48" t="s">
        <v>26</v>
      </c>
      <c r="B14" s="2" t="s">
        <v>27</v>
      </c>
      <c r="C14" s="1" t="s">
        <v>24</v>
      </c>
      <c r="D14" s="1" t="s">
        <v>28</v>
      </c>
      <c r="E14" s="29">
        <f t="shared" si="9"/>
        <v>3888.9</v>
      </c>
      <c r="F14" s="30"/>
      <c r="G14" s="30">
        <v>0</v>
      </c>
      <c r="H14" s="30">
        <v>3888.9</v>
      </c>
      <c r="I14" s="30"/>
      <c r="J14" s="29">
        <f t="shared" si="10"/>
        <v>0</v>
      </c>
      <c r="K14" s="29"/>
      <c r="L14" s="30"/>
      <c r="M14" s="30"/>
      <c r="N14" s="30"/>
      <c r="O14" s="30"/>
      <c r="P14" s="31">
        <f t="shared" si="11"/>
        <v>3888.9</v>
      </c>
      <c r="Q14" s="29"/>
      <c r="R14" s="30">
        <f t="shared" si="27"/>
        <v>0</v>
      </c>
      <c r="S14" s="30">
        <f t="shared" si="27"/>
        <v>0</v>
      </c>
      <c r="T14" s="30">
        <f t="shared" si="27"/>
        <v>3888.9</v>
      </c>
      <c r="U14" s="30">
        <f t="shared" si="27"/>
        <v>0</v>
      </c>
      <c r="V14" s="29">
        <f t="shared" si="12"/>
        <v>0</v>
      </c>
      <c r="W14" s="29"/>
      <c r="X14" s="30"/>
      <c r="Y14" s="30"/>
      <c r="Z14" s="30"/>
      <c r="AA14" s="30"/>
      <c r="AB14" s="31">
        <f t="shared" si="28"/>
        <v>3888.9</v>
      </c>
      <c r="AC14" s="29"/>
      <c r="AD14" s="30">
        <f t="shared" si="19"/>
        <v>0</v>
      </c>
      <c r="AE14" s="30">
        <f t="shared" si="20"/>
        <v>0</v>
      </c>
      <c r="AF14" s="30">
        <f t="shared" si="21"/>
        <v>3888.9</v>
      </c>
      <c r="AG14" s="30">
        <f t="shared" si="22"/>
        <v>0</v>
      </c>
    </row>
    <row r="15" spans="1:33" s="36" customFormat="1" ht="45" x14ac:dyDescent="0.25">
      <c r="A15" s="48" t="s">
        <v>29</v>
      </c>
      <c r="B15" s="3" t="s">
        <v>30</v>
      </c>
      <c r="C15" s="1" t="s">
        <v>31</v>
      </c>
      <c r="D15" s="1" t="s">
        <v>32</v>
      </c>
      <c r="E15" s="29">
        <f t="shared" si="9"/>
        <v>70.2</v>
      </c>
      <c r="F15" s="30"/>
      <c r="G15" s="30">
        <v>70.2</v>
      </c>
      <c r="H15" s="30"/>
      <c r="I15" s="30"/>
      <c r="J15" s="29">
        <f t="shared" si="10"/>
        <v>0</v>
      </c>
      <c r="K15" s="29"/>
      <c r="L15" s="30"/>
      <c r="M15" s="30"/>
      <c r="N15" s="30"/>
      <c r="O15" s="30"/>
      <c r="P15" s="31">
        <f t="shared" si="11"/>
        <v>70.2</v>
      </c>
      <c r="Q15" s="29"/>
      <c r="R15" s="30">
        <f t="shared" si="27"/>
        <v>0</v>
      </c>
      <c r="S15" s="30">
        <f t="shared" si="27"/>
        <v>70.2</v>
      </c>
      <c r="T15" s="30">
        <f t="shared" si="27"/>
        <v>0</v>
      </c>
      <c r="U15" s="30">
        <f t="shared" si="27"/>
        <v>0</v>
      </c>
      <c r="V15" s="29">
        <f t="shared" si="12"/>
        <v>0</v>
      </c>
      <c r="W15" s="29"/>
      <c r="X15" s="30"/>
      <c r="Y15" s="30"/>
      <c r="Z15" s="30"/>
      <c r="AA15" s="30"/>
      <c r="AB15" s="31">
        <f t="shared" si="28"/>
        <v>70.2</v>
      </c>
      <c r="AC15" s="29"/>
      <c r="AD15" s="30">
        <f t="shared" si="19"/>
        <v>0</v>
      </c>
      <c r="AE15" s="30">
        <f t="shared" si="20"/>
        <v>70.2</v>
      </c>
      <c r="AF15" s="30">
        <f t="shared" si="21"/>
        <v>0</v>
      </c>
      <c r="AG15" s="30">
        <f t="shared" si="22"/>
        <v>0</v>
      </c>
    </row>
    <row r="16" spans="1:33" s="36" customFormat="1" ht="75" x14ac:dyDescent="0.25">
      <c r="A16" s="48" t="s">
        <v>33</v>
      </c>
      <c r="B16" s="37" t="s">
        <v>34</v>
      </c>
      <c r="C16" s="1" t="s">
        <v>35</v>
      </c>
      <c r="D16" s="1" t="s">
        <v>36</v>
      </c>
      <c r="E16" s="29">
        <f t="shared" si="9"/>
        <v>5304</v>
      </c>
      <c r="F16" s="30">
        <v>0</v>
      </c>
      <c r="G16" s="30">
        <v>612</v>
      </c>
      <c r="H16" s="30">
        <v>4692</v>
      </c>
      <c r="I16" s="30">
        <v>0</v>
      </c>
      <c r="J16" s="29">
        <f t="shared" si="10"/>
        <v>0</v>
      </c>
      <c r="K16" s="29"/>
      <c r="L16" s="30"/>
      <c r="M16" s="30"/>
      <c r="N16" s="30"/>
      <c r="O16" s="30"/>
      <c r="P16" s="31">
        <f t="shared" si="11"/>
        <v>5304</v>
      </c>
      <c r="Q16" s="29"/>
      <c r="R16" s="30">
        <f t="shared" si="27"/>
        <v>0</v>
      </c>
      <c r="S16" s="30">
        <f t="shared" si="27"/>
        <v>612</v>
      </c>
      <c r="T16" s="30">
        <f t="shared" si="27"/>
        <v>4692</v>
      </c>
      <c r="U16" s="30">
        <f t="shared" si="27"/>
        <v>0</v>
      </c>
      <c r="V16" s="29">
        <f t="shared" si="12"/>
        <v>0</v>
      </c>
      <c r="W16" s="29"/>
      <c r="X16" s="30"/>
      <c r="Y16" s="30"/>
      <c r="Z16" s="30"/>
      <c r="AA16" s="30"/>
      <c r="AB16" s="31">
        <f t="shared" si="28"/>
        <v>5304</v>
      </c>
      <c r="AC16" s="29"/>
      <c r="AD16" s="30">
        <f t="shared" si="19"/>
        <v>0</v>
      </c>
      <c r="AE16" s="30">
        <f t="shared" si="20"/>
        <v>612</v>
      </c>
      <c r="AF16" s="30">
        <f t="shared" si="21"/>
        <v>4692</v>
      </c>
      <c r="AG16" s="30">
        <f t="shared" si="22"/>
        <v>0</v>
      </c>
    </row>
    <row r="17" spans="1:33" s="36" customFormat="1" ht="28.5" x14ac:dyDescent="0.25">
      <c r="A17" s="33"/>
      <c r="B17" s="38" t="s">
        <v>37</v>
      </c>
      <c r="C17" s="39"/>
      <c r="D17" s="39"/>
      <c r="E17" s="23">
        <f t="shared" ref="E17:U17" si="29">SUM(E18:E23)</f>
        <v>76480</v>
      </c>
      <c r="F17" s="23">
        <f t="shared" si="29"/>
        <v>0</v>
      </c>
      <c r="G17" s="23">
        <f t="shared" si="29"/>
        <v>42848</v>
      </c>
      <c r="H17" s="23">
        <f t="shared" si="29"/>
        <v>17632</v>
      </c>
      <c r="I17" s="23">
        <f t="shared" si="29"/>
        <v>16000</v>
      </c>
      <c r="J17" s="23">
        <f t="shared" si="29"/>
        <v>0</v>
      </c>
      <c r="K17" s="23"/>
      <c r="L17" s="23">
        <f t="shared" si="29"/>
        <v>0</v>
      </c>
      <c r="M17" s="23">
        <f t="shared" si="29"/>
        <v>0</v>
      </c>
      <c r="N17" s="23">
        <f t="shared" si="29"/>
        <v>0</v>
      </c>
      <c r="O17" s="23">
        <f t="shared" si="29"/>
        <v>0</v>
      </c>
      <c r="P17" s="23">
        <f t="shared" si="29"/>
        <v>76480</v>
      </c>
      <c r="Q17" s="23"/>
      <c r="R17" s="23">
        <f t="shared" si="29"/>
        <v>0</v>
      </c>
      <c r="S17" s="23">
        <f t="shared" si="29"/>
        <v>42848</v>
      </c>
      <c r="T17" s="23">
        <f t="shared" si="29"/>
        <v>17632</v>
      </c>
      <c r="U17" s="23">
        <f t="shared" si="29"/>
        <v>16000</v>
      </c>
      <c r="V17" s="23">
        <f t="shared" ref="V17" si="30">SUM(V18:V23)</f>
        <v>33842.199999999997</v>
      </c>
      <c r="W17" s="23"/>
      <c r="X17" s="23">
        <f t="shared" ref="X17:AB17" si="31">SUM(X18:X23)</f>
        <v>0</v>
      </c>
      <c r="Y17" s="23">
        <f t="shared" si="31"/>
        <v>33842.199999999997</v>
      </c>
      <c r="Z17" s="23">
        <f t="shared" si="31"/>
        <v>0</v>
      </c>
      <c r="AA17" s="23">
        <f t="shared" si="31"/>
        <v>0</v>
      </c>
      <c r="AB17" s="23">
        <f t="shared" si="31"/>
        <v>110322.2</v>
      </c>
      <c r="AC17" s="23"/>
      <c r="AD17" s="23">
        <f t="shared" ref="AD17:AG17" si="32">SUM(AD18:AD23)</f>
        <v>0</v>
      </c>
      <c r="AE17" s="23">
        <f t="shared" si="32"/>
        <v>76690.2</v>
      </c>
      <c r="AF17" s="23">
        <f t="shared" si="32"/>
        <v>17632</v>
      </c>
      <c r="AG17" s="23">
        <f t="shared" si="32"/>
        <v>16000</v>
      </c>
    </row>
    <row r="18" spans="1:33" s="36" customFormat="1" ht="45" x14ac:dyDescent="0.25">
      <c r="A18" s="49" t="s">
        <v>53</v>
      </c>
      <c r="B18" s="4" t="s">
        <v>54</v>
      </c>
      <c r="C18" s="1" t="s">
        <v>40</v>
      </c>
      <c r="D18" s="1" t="s">
        <v>55</v>
      </c>
      <c r="E18" s="29">
        <f t="shared" si="9"/>
        <v>60000</v>
      </c>
      <c r="F18" s="30"/>
      <c r="G18" s="30">
        <v>42548</v>
      </c>
      <c r="H18" s="30">
        <v>17452</v>
      </c>
      <c r="I18" s="30"/>
      <c r="J18" s="29">
        <f t="shared" ref="J18:J23" si="33">SUM(L18:O18)</f>
        <v>0</v>
      </c>
      <c r="K18" s="29"/>
      <c r="L18" s="30"/>
      <c r="M18" s="30"/>
      <c r="N18" s="30"/>
      <c r="O18" s="30"/>
      <c r="P18" s="54">
        <f t="shared" si="11"/>
        <v>60000</v>
      </c>
      <c r="Q18" s="29"/>
      <c r="R18" s="30">
        <f t="shared" ref="R18:U23" si="34">F18+L18</f>
        <v>0</v>
      </c>
      <c r="S18" s="30">
        <f t="shared" si="34"/>
        <v>42548</v>
      </c>
      <c r="T18" s="30">
        <f t="shared" si="34"/>
        <v>17452</v>
      </c>
      <c r="U18" s="30">
        <f t="shared" si="34"/>
        <v>0</v>
      </c>
      <c r="V18" s="29">
        <f t="shared" ref="V18:V23" si="35">SUM(X18:AA18)</f>
        <v>-60000</v>
      </c>
      <c r="W18" s="29"/>
      <c r="X18" s="30"/>
      <c r="Y18" s="30">
        <v>-42548</v>
      </c>
      <c r="Z18" s="30">
        <v>-17452</v>
      </c>
      <c r="AA18" s="30"/>
      <c r="AB18" s="54">
        <f t="shared" ref="AB18:AB23" si="36">SUM(AD18:AG18)</f>
        <v>0</v>
      </c>
      <c r="AC18" s="29"/>
      <c r="AD18" s="30">
        <f t="shared" ref="AD18:AD23" si="37">R18+X18</f>
        <v>0</v>
      </c>
      <c r="AE18" s="30">
        <f t="shared" ref="AE18:AE23" si="38">S18+Y18</f>
        <v>0</v>
      </c>
      <c r="AF18" s="30">
        <f t="shared" ref="AF18:AF23" si="39">T18+Z18</f>
        <v>0</v>
      </c>
      <c r="AG18" s="30">
        <f t="shared" ref="AG18:AG23" si="40">U18+AA18</f>
        <v>0</v>
      </c>
    </row>
    <row r="19" spans="1:33" s="36" customFormat="1" ht="45" x14ac:dyDescent="0.25">
      <c r="A19" s="49" t="s">
        <v>89</v>
      </c>
      <c r="B19" s="4" t="s">
        <v>90</v>
      </c>
      <c r="C19" s="1" t="s">
        <v>40</v>
      </c>
      <c r="D19" s="1" t="s">
        <v>55</v>
      </c>
      <c r="E19" s="29"/>
      <c r="F19" s="30"/>
      <c r="G19" s="30"/>
      <c r="H19" s="30"/>
      <c r="I19" s="30"/>
      <c r="J19" s="29"/>
      <c r="K19" s="29"/>
      <c r="L19" s="30"/>
      <c r="M19" s="30"/>
      <c r="N19" s="30"/>
      <c r="O19" s="30"/>
      <c r="P19" s="54"/>
      <c r="Q19" s="29"/>
      <c r="R19" s="30"/>
      <c r="S19" s="30"/>
      <c r="T19" s="30"/>
      <c r="U19" s="30"/>
      <c r="V19" s="29">
        <f t="shared" si="35"/>
        <v>60000</v>
      </c>
      <c r="W19" s="29"/>
      <c r="X19" s="30"/>
      <c r="Y19" s="30">
        <v>42548</v>
      </c>
      <c r="Z19" s="30">
        <v>17452</v>
      </c>
      <c r="AA19" s="30"/>
      <c r="AB19" s="54">
        <f t="shared" ref="AB19" si="41">SUM(AD19:AG19)</f>
        <v>60000</v>
      </c>
      <c r="AC19" s="29"/>
      <c r="AD19" s="30">
        <f t="shared" ref="AD19" si="42">R19+X19</f>
        <v>0</v>
      </c>
      <c r="AE19" s="30">
        <f t="shared" ref="AE19" si="43">S19+Y19</f>
        <v>42548</v>
      </c>
      <c r="AF19" s="30">
        <f t="shared" ref="AF19" si="44">T19+Z19</f>
        <v>17452</v>
      </c>
      <c r="AG19" s="30">
        <f t="shared" ref="AG19" si="45">U19+AA19</f>
        <v>0</v>
      </c>
    </row>
    <row r="20" spans="1:33" s="36" customFormat="1" ht="30" x14ac:dyDescent="0.25">
      <c r="A20" s="49" t="s">
        <v>58</v>
      </c>
      <c r="B20" s="4" t="s">
        <v>59</v>
      </c>
      <c r="C20" s="1" t="s">
        <v>40</v>
      </c>
      <c r="D20" s="1" t="s">
        <v>55</v>
      </c>
      <c r="E20" s="29">
        <f t="shared" si="9"/>
        <v>10000</v>
      </c>
      <c r="F20" s="30"/>
      <c r="G20" s="30"/>
      <c r="H20" s="30"/>
      <c r="I20" s="30">
        <v>10000</v>
      </c>
      <c r="J20" s="29">
        <f t="shared" si="33"/>
        <v>0</v>
      </c>
      <c r="K20" s="29"/>
      <c r="L20" s="30"/>
      <c r="M20" s="30"/>
      <c r="N20" s="30"/>
      <c r="O20" s="30"/>
      <c r="P20" s="54">
        <f t="shared" si="11"/>
        <v>10000</v>
      </c>
      <c r="Q20" s="29"/>
      <c r="R20" s="30">
        <f t="shared" si="34"/>
        <v>0</v>
      </c>
      <c r="S20" s="30">
        <f t="shared" si="34"/>
        <v>0</v>
      </c>
      <c r="T20" s="30">
        <f t="shared" si="34"/>
        <v>0</v>
      </c>
      <c r="U20" s="30">
        <f t="shared" si="34"/>
        <v>10000</v>
      </c>
      <c r="V20" s="29">
        <f t="shared" si="35"/>
        <v>0</v>
      </c>
      <c r="W20" s="29"/>
      <c r="X20" s="30"/>
      <c r="Y20" s="30"/>
      <c r="Z20" s="30"/>
      <c r="AA20" s="30"/>
      <c r="AB20" s="54">
        <f t="shared" si="36"/>
        <v>10000</v>
      </c>
      <c r="AC20" s="29"/>
      <c r="AD20" s="30">
        <f t="shared" si="37"/>
        <v>0</v>
      </c>
      <c r="AE20" s="30">
        <f t="shared" si="38"/>
        <v>0</v>
      </c>
      <c r="AF20" s="30">
        <f t="shared" si="39"/>
        <v>0</v>
      </c>
      <c r="AG20" s="30">
        <f t="shared" si="40"/>
        <v>10000</v>
      </c>
    </row>
    <row r="21" spans="1:33" s="36" customFormat="1" ht="30" x14ac:dyDescent="0.25">
      <c r="A21" s="49" t="s">
        <v>85</v>
      </c>
      <c r="B21" s="4" t="s">
        <v>86</v>
      </c>
      <c r="C21" s="1" t="s">
        <v>40</v>
      </c>
      <c r="D21" s="1" t="s">
        <v>44</v>
      </c>
      <c r="E21" s="29"/>
      <c r="F21" s="30"/>
      <c r="G21" s="30"/>
      <c r="H21" s="30"/>
      <c r="I21" s="30"/>
      <c r="J21" s="29"/>
      <c r="K21" s="29"/>
      <c r="L21" s="30"/>
      <c r="M21" s="30"/>
      <c r="N21" s="30"/>
      <c r="O21" s="30"/>
      <c r="P21" s="54"/>
      <c r="Q21" s="29"/>
      <c r="R21" s="30"/>
      <c r="S21" s="30"/>
      <c r="T21" s="30"/>
      <c r="U21" s="30"/>
      <c r="V21" s="29">
        <f t="shared" si="35"/>
        <v>33842.199999999997</v>
      </c>
      <c r="W21" s="29"/>
      <c r="X21" s="30"/>
      <c r="Y21" s="30">
        <v>33842.199999999997</v>
      </c>
      <c r="Z21" s="30"/>
      <c r="AA21" s="30"/>
      <c r="AB21" s="54">
        <f t="shared" ref="AB21" si="46">SUM(AD21:AG21)</f>
        <v>33842.199999999997</v>
      </c>
      <c r="AC21" s="29"/>
      <c r="AD21" s="30">
        <f t="shared" ref="AD21" si="47">R21+X21</f>
        <v>0</v>
      </c>
      <c r="AE21" s="30">
        <f t="shared" ref="AE21" si="48">S21+Y21</f>
        <v>33842.199999999997</v>
      </c>
      <c r="AF21" s="30">
        <f t="shared" ref="AF21" si="49">T21+Z21</f>
        <v>0</v>
      </c>
      <c r="AG21" s="30">
        <f t="shared" ref="AG21" si="50">U21+AA21</f>
        <v>0</v>
      </c>
    </row>
    <row r="22" spans="1:33" s="36" customFormat="1" ht="75" x14ac:dyDescent="0.25">
      <c r="A22" s="50" t="s">
        <v>60</v>
      </c>
      <c r="B22" s="5" t="s">
        <v>61</v>
      </c>
      <c r="C22" s="1" t="s">
        <v>35</v>
      </c>
      <c r="D22" s="1" t="s">
        <v>62</v>
      </c>
      <c r="E22" s="29">
        <f t="shared" si="9"/>
        <v>480</v>
      </c>
      <c r="F22" s="30"/>
      <c r="G22" s="30">
        <v>300</v>
      </c>
      <c r="H22" s="30">
        <v>180</v>
      </c>
      <c r="I22" s="30"/>
      <c r="J22" s="29">
        <f t="shared" si="33"/>
        <v>0</v>
      </c>
      <c r="K22" s="29"/>
      <c r="L22" s="30"/>
      <c r="M22" s="30"/>
      <c r="N22" s="30"/>
      <c r="O22" s="30"/>
      <c r="P22" s="54">
        <f t="shared" si="11"/>
        <v>480</v>
      </c>
      <c r="Q22" s="29"/>
      <c r="R22" s="30">
        <f t="shared" si="34"/>
        <v>0</v>
      </c>
      <c r="S22" s="30">
        <f t="shared" si="34"/>
        <v>300</v>
      </c>
      <c r="T22" s="30">
        <f t="shared" si="34"/>
        <v>180</v>
      </c>
      <c r="U22" s="30">
        <f t="shared" si="34"/>
        <v>0</v>
      </c>
      <c r="V22" s="29">
        <f t="shared" si="35"/>
        <v>0</v>
      </c>
      <c r="W22" s="29"/>
      <c r="X22" s="30"/>
      <c r="Y22" s="30"/>
      <c r="Z22" s="30"/>
      <c r="AA22" s="30"/>
      <c r="AB22" s="54">
        <f t="shared" si="36"/>
        <v>480</v>
      </c>
      <c r="AC22" s="29"/>
      <c r="AD22" s="30">
        <f t="shared" si="37"/>
        <v>0</v>
      </c>
      <c r="AE22" s="30">
        <f t="shared" si="38"/>
        <v>300</v>
      </c>
      <c r="AF22" s="30">
        <f t="shared" si="39"/>
        <v>180</v>
      </c>
      <c r="AG22" s="30">
        <f t="shared" si="40"/>
        <v>0</v>
      </c>
    </row>
    <row r="23" spans="1:33" s="36" customFormat="1" ht="30" x14ac:dyDescent="0.25">
      <c r="A23" s="49" t="s">
        <v>63</v>
      </c>
      <c r="B23" s="6" t="s">
        <v>64</v>
      </c>
      <c r="C23" s="1" t="s">
        <v>31</v>
      </c>
      <c r="D23" s="1" t="s">
        <v>65</v>
      </c>
      <c r="E23" s="29">
        <f t="shared" si="9"/>
        <v>6000</v>
      </c>
      <c r="F23" s="30"/>
      <c r="G23" s="30"/>
      <c r="H23" s="30"/>
      <c r="I23" s="30">
        <v>6000</v>
      </c>
      <c r="J23" s="29">
        <f t="shared" si="33"/>
        <v>0</v>
      </c>
      <c r="K23" s="29"/>
      <c r="L23" s="30"/>
      <c r="M23" s="30"/>
      <c r="N23" s="30"/>
      <c r="O23" s="30"/>
      <c r="P23" s="54">
        <f t="shared" si="11"/>
        <v>6000</v>
      </c>
      <c r="Q23" s="29"/>
      <c r="R23" s="30">
        <f t="shared" si="34"/>
        <v>0</v>
      </c>
      <c r="S23" s="30">
        <f t="shared" si="34"/>
        <v>0</v>
      </c>
      <c r="T23" s="30">
        <f t="shared" si="34"/>
        <v>0</v>
      </c>
      <c r="U23" s="30">
        <f t="shared" si="34"/>
        <v>6000</v>
      </c>
      <c r="V23" s="29">
        <f t="shared" si="35"/>
        <v>0</v>
      </c>
      <c r="W23" s="29"/>
      <c r="X23" s="30"/>
      <c r="Y23" s="30"/>
      <c r="Z23" s="30"/>
      <c r="AA23" s="30"/>
      <c r="AB23" s="54">
        <f t="shared" si="36"/>
        <v>6000</v>
      </c>
      <c r="AC23" s="29"/>
      <c r="AD23" s="30">
        <f t="shared" si="37"/>
        <v>0</v>
      </c>
      <c r="AE23" s="30">
        <f t="shared" si="38"/>
        <v>0</v>
      </c>
      <c r="AF23" s="30">
        <f t="shared" si="39"/>
        <v>0</v>
      </c>
      <c r="AG23" s="30">
        <f t="shared" si="40"/>
        <v>6000</v>
      </c>
    </row>
  </sheetData>
  <mergeCells count="10">
    <mergeCell ref="V4:AA4"/>
    <mergeCell ref="AB4:AG4"/>
    <mergeCell ref="J4:O4"/>
    <mergeCell ref="P4:U4"/>
    <mergeCell ref="A1:I1"/>
    <mergeCell ref="A4:A5"/>
    <mergeCell ref="B4:B5"/>
    <mergeCell ref="C4:C5"/>
    <mergeCell ref="D4:D5"/>
    <mergeCell ref="E4:I4"/>
  </mergeCells>
  <printOptions horizontalCentered="1"/>
  <pageMargins left="0.39370078740157483" right="0.15748031496062992" top="0.39370078740157483" bottom="0.11811023622047245" header="0.27559055118110237" footer="0.23622047244094491"/>
  <pageSetup paperSize="9" scale="6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Свод 2019 </vt:lpstr>
      <vt:lpstr>Свод 2020</vt:lpstr>
      <vt:lpstr>Свод 2021</vt:lpstr>
      <vt:lpstr>'Свод 2019 '!Заголовки_для_печати</vt:lpstr>
      <vt:lpstr>'Свод 2020'!Заголовки_для_печати</vt:lpstr>
      <vt:lpstr>'Свод 2021'!Заголовки_для_печати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2019-02-18T14:34:19Z</dcterms:modified>
</cp:coreProperties>
</file>