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598"/>
  </bookViews>
  <sheets>
    <sheet name="на 01.10.2020" sheetId="21" r:id="rId1"/>
  </sheets>
  <calcPr calcId="152511"/>
</workbook>
</file>

<file path=xl/calcChain.xml><?xml version="1.0" encoding="utf-8"?>
<calcChain xmlns="http://schemas.openxmlformats.org/spreadsheetml/2006/main">
  <c r="S32" i="21" l="1"/>
  <c r="K32" i="21"/>
  <c r="J31" i="21"/>
  <c r="H31" i="21"/>
  <c r="I31" i="21" s="1"/>
  <c r="P31" i="21" s="1"/>
  <c r="G31" i="21"/>
  <c r="O31" i="21" s="1"/>
  <c r="F31" i="21"/>
  <c r="D31" i="21"/>
  <c r="S30" i="21"/>
  <c r="R30" i="21"/>
  <c r="R32" i="21" s="1"/>
  <c r="N30" i="21"/>
  <c r="N32" i="21" s="1"/>
  <c r="M30" i="21"/>
  <c r="M32" i="21" s="1"/>
  <c r="L30" i="21"/>
  <c r="L32" i="21" s="1"/>
  <c r="K30" i="21"/>
  <c r="C30" i="21"/>
  <c r="C32" i="21" s="1"/>
  <c r="B30" i="21"/>
  <c r="B32" i="21" s="1"/>
  <c r="J29" i="21"/>
  <c r="H29" i="21"/>
  <c r="I29" i="21" s="1"/>
  <c r="P29" i="21" s="1"/>
  <c r="F29" i="21"/>
  <c r="G29" i="21" s="1"/>
  <c r="D29" i="21"/>
  <c r="J28" i="21"/>
  <c r="H28" i="21"/>
  <c r="I28" i="21" s="1"/>
  <c r="P28" i="21" s="1"/>
  <c r="F28" i="21"/>
  <c r="G28" i="21" s="1"/>
  <c r="D28" i="21"/>
  <c r="J27" i="21"/>
  <c r="O27" i="21" s="1"/>
  <c r="H27" i="21"/>
  <c r="I27" i="21" s="1"/>
  <c r="P27" i="21" s="1"/>
  <c r="F27" i="21"/>
  <c r="G27" i="21" s="1"/>
  <c r="D27" i="21"/>
  <c r="J26" i="21"/>
  <c r="O26" i="21" s="1"/>
  <c r="H26" i="21"/>
  <c r="I26" i="21" s="1"/>
  <c r="P26" i="21" s="1"/>
  <c r="F26" i="21"/>
  <c r="G26" i="21" s="1"/>
  <c r="D26" i="21"/>
  <c r="J25" i="21"/>
  <c r="H25" i="21"/>
  <c r="I25" i="21" s="1"/>
  <c r="P25" i="21" s="1"/>
  <c r="F25" i="21"/>
  <c r="G25" i="21" s="1"/>
  <c r="D25" i="21"/>
  <c r="J24" i="21"/>
  <c r="H24" i="21"/>
  <c r="I24" i="21" s="1"/>
  <c r="P24" i="21" s="1"/>
  <c r="F24" i="21"/>
  <c r="G24" i="21" s="1"/>
  <c r="D24" i="21"/>
  <c r="J23" i="21"/>
  <c r="O23" i="21" s="1"/>
  <c r="H23" i="21"/>
  <c r="I23" i="21" s="1"/>
  <c r="P23" i="21" s="1"/>
  <c r="F23" i="21"/>
  <c r="G23" i="21" s="1"/>
  <c r="D23" i="21"/>
  <c r="J22" i="21"/>
  <c r="O22" i="21" s="1"/>
  <c r="H22" i="21"/>
  <c r="I22" i="21" s="1"/>
  <c r="P22" i="21" s="1"/>
  <c r="F22" i="21"/>
  <c r="G22" i="21" s="1"/>
  <c r="D22" i="21"/>
  <c r="J21" i="21"/>
  <c r="O21" i="21" s="1"/>
  <c r="I21" i="21"/>
  <c r="P21" i="21" s="1"/>
  <c r="H21" i="21"/>
  <c r="F21" i="21"/>
  <c r="G21" i="21" s="1"/>
  <c r="D21" i="21"/>
  <c r="J20" i="21"/>
  <c r="I20" i="21"/>
  <c r="P20" i="21" s="1"/>
  <c r="H20" i="21"/>
  <c r="F20" i="21"/>
  <c r="G20" i="21" s="1"/>
  <c r="D20" i="21"/>
  <c r="J19" i="21"/>
  <c r="O19" i="21" s="1"/>
  <c r="H19" i="21"/>
  <c r="I19" i="21" s="1"/>
  <c r="P19" i="21" s="1"/>
  <c r="F19" i="21"/>
  <c r="G19" i="21" s="1"/>
  <c r="D19" i="21"/>
  <c r="J18" i="21"/>
  <c r="O18" i="21" s="1"/>
  <c r="H18" i="21"/>
  <c r="I18" i="21" s="1"/>
  <c r="P18" i="21" s="1"/>
  <c r="F18" i="21"/>
  <c r="G18" i="21" s="1"/>
  <c r="D18" i="21"/>
  <c r="J17" i="21"/>
  <c r="O17" i="21" s="1"/>
  <c r="H17" i="21"/>
  <c r="I17" i="21" s="1"/>
  <c r="P17" i="21" s="1"/>
  <c r="F17" i="21"/>
  <c r="G17" i="21" s="1"/>
  <c r="D17" i="21"/>
  <c r="J16" i="21"/>
  <c r="O16" i="21" s="1"/>
  <c r="H16" i="21"/>
  <c r="I16" i="21" s="1"/>
  <c r="P16" i="21" s="1"/>
  <c r="F16" i="21"/>
  <c r="G16" i="21" s="1"/>
  <c r="D16" i="21"/>
  <c r="J15" i="21"/>
  <c r="O15" i="21" s="1"/>
  <c r="H15" i="21"/>
  <c r="I15" i="21" s="1"/>
  <c r="P15" i="21" s="1"/>
  <c r="F15" i="21"/>
  <c r="G15" i="21" s="1"/>
  <c r="D15" i="21"/>
  <c r="J14" i="21"/>
  <c r="O14" i="21" s="1"/>
  <c r="H14" i="21"/>
  <c r="I14" i="21" s="1"/>
  <c r="P14" i="21" s="1"/>
  <c r="F14" i="21"/>
  <c r="G14" i="21" s="1"/>
  <c r="D14" i="21"/>
  <c r="J13" i="21"/>
  <c r="O13" i="21" s="1"/>
  <c r="H13" i="21"/>
  <c r="I13" i="21" s="1"/>
  <c r="P13" i="21" s="1"/>
  <c r="F13" i="21"/>
  <c r="G13" i="21" s="1"/>
  <c r="D13" i="21"/>
  <c r="J12" i="21"/>
  <c r="O12" i="21" s="1"/>
  <c r="H12" i="21"/>
  <c r="I12" i="21" s="1"/>
  <c r="P12" i="21" s="1"/>
  <c r="F12" i="21"/>
  <c r="G12" i="21" s="1"/>
  <c r="D12" i="21"/>
  <c r="J11" i="21"/>
  <c r="O11" i="21" s="1"/>
  <c r="H11" i="21"/>
  <c r="F11" i="21"/>
  <c r="G11" i="21" s="1"/>
  <c r="D11" i="21"/>
  <c r="O25" i="21" l="1"/>
  <c r="H30" i="21"/>
  <c r="H32" i="21" s="1"/>
  <c r="G30" i="21"/>
  <c r="G32" i="21" s="1"/>
  <c r="O20" i="21"/>
  <c r="O24" i="21"/>
  <c r="O28" i="21"/>
  <c r="O29" i="21"/>
  <c r="F30" i="21"/>
  <c r="F32" i="21" s="1"/>
  <c r="J30" i="21"/>
  <c r="J32" i="21" s="1"/>
  <c r="I11" i="21"/>
  <c r="O30" i="21" l="1"/>
  <c r="O32" i="21" s="1"/>
  <c r="P11" i="21"/>
  <c r="P30" i="21" s="1"/>
  <c r="P32" i="21" s="1"/>
  <c r="I30" i="21"/>
  <c r="I32" i="21" s="1"/>
</calcChain>
</file>

<file path=xl/sharedStrings.xml><?xml version="1.0" encoding="utf-8"?>
<sst xmlns="http://schemas.openxmlformats.org/spreadsheetml/2006/main" count="59" uniqueCount="56">
  <si>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</t>
  </si>
  <si>
    <t>Причины отклонения, в случае превышения установленного норматива</t>
  </si>
  <si>
    <t>Штатная численность</t>
  </si>
  <si>
    <t>Плановые назначения с учетом изменений, тыс. руб.</t>
  </si>
  <si>
    <t xml:space="preserve">Кассовое исполнение на отчетную дату,            тыс. руб. </t>
  </si>
  <si>
    <t>выборных должностных лиц</t>
  </si>
  <si>
    <t>муниципальных служащих</t>
  </si>
  <si>
    <t>в том числе ФОТ</t>
  </si>
  <si>
    <t xml:space="preserve">выборных должностных лиц </t>
  </si>
  <si>
    <t>в том числе лиц, замещающим выборные должности местного самоуправления, при прекращении ими полномочий</t>
  </si>
  <si>
    <t xml:space="preserve"> муниципальных служащих</t>
  </si>
  <si>
    <t>Городское поселение «Рабочий поселок Искателей»</t>
  </si>
  <si>
    <t>Поселок Амдерма</t>
  </si>
  <si>
    <t>Великовисочный сельсовет</t>
  </si>
  <si>
    <t>Канинский сельсовет</t>
  </si>
  <si>
    <t>Коткинский сельсовет</t>
  </si>
  <si>
    <t>Карский сельсовет</t>
  </si>
  <si>
    <t>Колгуевский сельсовет</t>
  </si>
  <si>
    <t>Малоземельский сельсовет</t>
  </si>
  <si>
    <t>Омский сельсовет</t>
  </si>
  <si>
    <t>Пёшский сельсовет</t>
  </si>
  <si>
    <t>Приморско-Куйский сельсовет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</si>
  <si>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</si>
  <si>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</si>
  <si>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</si>
  <si>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</si>
  <si>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</si>
  <si>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</si>
  <si>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ВСЕГО ПОСЕЛЕНИЯ</t>
  </si>
  <si>
    <t>Пустозерский сельсовет</t>
  </si>
  <si>
    <t>Норматив от плановых назначений,              тыс. руб.                                 (гр. 2 х гр. 4)</t>
  </si>
  <si>
    <t xml:space="preserve">Отклонение,   тыс. руб.   </t>
  </si>
  <si>
    <t>Фактически получено на отчетную дату,     тыс. руб.</t>
  </si>
  <si>
    <t>Отчет</t>
  </si>
  <si>
    <t>Наименование муниципального образования Ненецкого автономного округа</t>
  </si>
  <si>
    <t>Всего                                  (гр. 10 + гр. 12)</t>
  </si>
  <si>
    <t>по плановым показателям                                        (гр. 9 - гр. 6)</t>
  </si>
  <si>
    <t>Х</t>
  </si>
  <si>
    <t>Предельный норматив от плановых назначений  с учетом расходов на оплату труда, тыс. руб.                           (гр. 5+ гр. 11)</t>
  </si>
  <si>
    <t xml:space="preserve"> &lt;*&gt; - данные заполняются за отчетный финансовый год</t>
  </si>
  <si>
    <t>ПРИМЕЧАНИЕ:</t>
  </si>
  <si>
    <t>А</t>
  </si>
  <si>
    <t>% исполнения</t>
  </si>
  <si>
    <t>3А</t>
  </si>
  <si>
    <t xml:space="preserve">Утверждено расходов на оплату труда в местном бюджете на 2019 год,  с учетом изменений на отчетную дату,  тыс. руб. </t>
  </si>
  <si>
    <t>Налоговые, неналоговые доходы бюджета муниципального образования, дотации на выравнивание бюджетной обнспеченности и иные межбюджетные трансферты</t>
  </si>
  <si>
    <t>Установленный  норматив в % от налоговых, неналоговых доходов, дотаций на выравнивание бюдетной обеспеченности и иных межбюджетных трансфертов</t>
  </si>
  <si>
    <t>Норматив от фактически полученных налоговых, неналоговых доходов, дотаций на выравнивание бюджетной обеспеченности и иных межбюджетных трансфертов&lt;*&gt;,                                      тыс. руб.                                 (гр. 3 х гр. 4)</t>
  </si>
  <si>
    <t xml:space="preserve">Предельный норматив от фактически полученных налоговых, неналоговых доходов, дотаций на выравнивание бюджетнойобеспеченности, иных межбюджетных трансфертов, с учетом расходов на оплату труда &lt;*&gt;,              тыс. руб.                                  (гр. 7 + гр. 11) </t>
  </si>
  <si>
    <t>Андегский сельсовет</t>
  </si>
  <si>
    <t>Городской округ "Город Нарьян-Мар"</t>
  </si>
  <si>
    <t>ИТОГО</t>
  </si>
  <si>
    <r>
      <t xml:space="preserve"> по кассовому исполнению                (гр. 13 - гр. 8)   </t>
    </r>
    <r>
      <rPr>
        <b/>
        <sz val="16"/>
        <color theme="1"/>
        <rFont val="Times New Roman"/>
        <family val="1"/>
        <charset val="204"/>
      </rPr>
      <t>&lt;*&gt;</t>
    </r>
  </si>
  <si>
    <t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                                                                                                                                                                                                     в органах  местного самоуправления муниципальных образований Ненецкого автономного округа по состоянию на 01.10.2020 года</t>
  </si>
  <si>
    <t>превышение по кассе связано с выплатой отпускных главе МО (отпуск с 01.10.2020)</t>
  </si>
  <si>
    <t>превышение по кассе связано с выплатой отпускных главе МО в 3 квартале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</si>
</sst>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164" fontId="4" fillId="0" borderId="3" xfId="0" applyNumberFormat="1" applyFont="1" applyBorder="1" applyAlignment="1">
      <alignment horizontal="center" vertical="center"/>
    </xf>
    <xf numFmtId="0" fontId="6" fillId="0" borderId="0" xfId="0" applyFont="1"/>
    <xf numFmtId="164" fontId="9" fillId="0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8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J4" zoomScaleNormal="100" workbookViewId="0">
      <selection activeCell="O4" sqref="O4:P7"/>
    </sheetView>
  </sheetViews>
  <sheetFormatPr defaultRowHeight="15" x14ac:dyDescent="0.25"/>
  <cols>
    <col min="1" max="1" width="44.140625" customWidth="1"/>
    <col min="2" max="2" width="27.42578125" customWidth="1"/>
    <col min="3" max="3" width="24.5703125" customWidth="1"/>
    <col min="4" max="4" width="17.42578125" customWidth="1"/>
    <col min="5" max="5" width="23.28515625" customWidth="1"/>
    <col min="6" max="6" width="17.42578125" customWidth="1"/>
    <col min="7" max="7" width="19" customWidth="1"/>
    <col min="8" max="8" width="23.28515625" customWidth="1"/>
    <col min="9" max="9" width="25.5703125" customWidth="1"/>
    <col min="10" max="10" width="22.28515625" customWidth="1"/>
    <col min="11" max="11" width="20.42578125" customWidth="1"/>
    <col min="12" max="12" width="24.28515625" customWidth="1"/>
    <col min="13" max="13" width="18.5703125" customWidth="1"/>
    <col min="14" max="14" width="18.7109375" customWidth="1"/>
    <col min="15" max="16" width="17" customWidth="1"/>
    <col min="17" max="17" width="49.28515625" customWidth="1"/>
    <col min="18" max="18" width="14.5703125" customWidth="1"/>
    <col min="19" max="19" width="13.140625" customWidth="1"/>
    <col min="26" max="26" width="12.7109375" customWidth="1"/>
  </cols>
  <sheetData>
    <row r="1" spans="1:23" ht="20.25" customHeight="1" x14ac:dyDescent="0.3">
      <c r="I1" s="23" t="s">
        <v>33</v>
      </c>
      <c r="J1" s="23"/>
      <c r="K1" s="23"/>
      <c r="L1" s="23"/>
    </row>
    <row r="2" spans="1:23" ht="39" customHeight="1" x14ac:dyDescent="0.25">
      <c r="A2" s="24" t="s">
        <v>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3" ht="89.25" customHeight="1" x14ac:dyDescent="0.3">
      <c r="A3" s="26" t="s">
        <v>34</v>
      </c>
      <c r="B3" s="30" t="s">
        <v>45</v>
      </c>
      <c r="C3" s="31"/>
      <c r="D3" s="32"/>
      <c r="E3" s="25" t="s">
        <v>0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 t="s">
        <v>1</v>
      </c>
      <c r="R3" s="26" t="s">
        <v>2</v>
      </c>
      <c r="S3" s="26"/>
      <c r="T3" s="2"/>
      <c r="U3" s="2"/>
      <c r="V3" s="2"/>
      <c r="W3" s="2"/>
    </row>
    <row r="4" spans="1:23" ht="57.75" customHeight="1" x14ac:dyDescent="0.3">
      <c r="A4" s="26"/>
      <c r="B4" s="26" t="s">
        <v>3</v>
      </c>
      <c r="C4" s="26" t="s">
        <v>32</v>
      </c>
      <c r="D4" s="33" t="s">
        <v>42</v>
      </c>
      <c r="E4" s="26" t="s">
        <v>46</v>
      </c>
      <c r="F4" s="26" t="s">
        <v>30</v>
      </c>
      <c r="G4" s="26" t="s">
        <v>38</v>
      </c>
      <c r="H4" s="26" t="s">
        <v>47</v>
      </c>
      <c r="I4" s="26" t="s">
        <v>48</v>
      </c>
      <c r="J4" s="26" t="s">
        <v>44</v>
      </c>
      <c r="K4" s="27"/>
      <c r="L4" s="27"/>
      <c r="M4" s="27"/>
      <c r="N4" s="26" t="s">
        <v>4</v>
      </c>
      <c r="O4" s="29" t="s">
        <v>31</v>
      </c>
      <c r="P4" s="36"/>
      <c r="Q4" s="26"/>
      <c r="R4" s="26" t="s">
        <v>5</v>
      </c>
      <c r="S4" s="26" t="s">
        <v>6</v>
      </c>
      <c r="T4" s="2"/>
      <c r="U4" s="2"/>
      <c r="V4" s="2"/>
      <c r="W4" s="2"/>
    </row>
    <row r="5" spans="1:23" ht="15.75" hidden="1" customHeight="1" thickBot="1" x14ac:dyDescent="0.35">
      <c r="A5" s="26"/>
      <c r="B5" s="26"/>
      <c r="C5" s="27"/>
      <c r="D5" s="34"/>
      <c r="E5" s="27"/>
      <c r="F5" s="27"/>
      <c r="G5" s="27"/>
      <c r="H5" s="27"/>
      <c r="I5" s="27"/>
      <c r="J5" s="27"/>
      <c r="K5" s="27"/>
      <c r="L5" s="27"/>
      <c r="M5" s="27"/>
      <c r="N5" s="27"/>
      <c r="O5" s="36"/>
      <c r="P5" s="36"/>
      <c r="Q5" s="26"/>
      <c r="R5" s="27"/>
      <c r="S5" s="27"/>
      <c r="T5" s="2"/>
      <c r="U5" s="2"/>
      <c r="V5" s="2"/>
      <c r="W5" s="2"/>
    </row>
    <row r="6" spans="1:23" ht="17.25" customHeight="1" x14ac:dyDescent="0.3">
      <c r="A6" s="26"/>
      <c r="B6" s="26"/>
      <c r="C6" s="27"/>
      <c r="D6" s="34"/>
      <c r="E6" s="27"/>
      <c r="F6" s="27"/>
      <c r="G6" s="27"/>
      <c r="H6" s="27"/>
      <c r="I6" s="27"/>
      <c r="J6" s="27"/>
      <c r="K6" s="27"/>
      <c r="L6" s="27"/>
      <c r="M6" s="27"/>
      <c r="N6" s="27"/>
      <c r="O6" s="36"/>
      <c r="P6" s="36"/>
      <c r="Q6" s="26"/>
      <c r="R6" s="27"/>
      <c r="S6" s="27"/>
      <c r="T6" s="2"/>
      <c r="U6" s="2"/>
      <c r="V6" s="2"/>
      <c r="W6" s="2"/>
    </row>
    <row r="7" spans="1:23" ht="30" customHeight="1" x14ac:dyDescent="0.3">
      <c r="A7" s="26"/>
      <c r="B7" s="26"/>
      <c r="C7" s="27"/>
      <c r="D7" s="34"/>
      <c r="E7" s="27"/>
      <c r="F7" s="27"/>
      <c r="G7" s="27"/>
      <c r="H7" s="27"/>
      <c r="I7" s="27"/>
      <c r="J7" s="27"/>
      <c r="K7" s="27"/>
      <c r="L7" s="27"/>
      <c r="M7" s="27"/>
      <c r="N7" s="27"/>
      <c r="O7" s="36"/>
      <c r="P7" s="36"/>
      <c r="Q7" s="26"/>
      <c r="R7" s="27"/>
      <c r="S7" s="27"/>
      <c r="T7" s="2"/>
      <c r="U7" s="2"/>
      <c r="V7" s="2"/>
      <c r="W7" s="2"/>
    </row>
    <row r="8" spans="1:23" ht="30.75" customHeight="1" x14ac:dyDescent="0.3">
      <c r="A8" s="26"/>
      <c r="B8" s="26"/>
      <c r="C8" s="27"/>
      <c r="D8" s="34"/>
      <c r="E8" s="27"/>
      <c r="F8" s="27"/>
      <c r="G8" s="27"/>
      <c r="H8" s="27"/>
      <c r="I8" s="27"/>
      <c r="J8" s="26" t="s">
        <v>35</v>
      </c>
      <c r="K8" s="26" t="s">
        <v>7</v>
      </c>
      <c r="L8" s="26"/>
      <c r="M8" s="26"/>
      <c r="N8" s="27"/>
      <c r="O8" s="29" t="s">
        <v>36</v>
      </c>
      <c r="P8" s="29" t="s">
        <v>52</v>
      </c>
      <c r="Q8" s="26"/>
      <c r="R8" s="27"/>
      <c r="S8" s="27"/>
      <c r="T8" s="2"/>
      <c r="U8" s="2"/>
      <c r="V8" s="2"/>
      <c r="W8" s="2"/>
    </row>
    <row r="9" spans="1:23" ht="201.75" customHeight="1" x14ac:dyDescent="0.3">
      <c r="A9" s="26"/>
      <c r="B9" s="26"/>
      <c r="C9" s="27"/>
      <c r="D9" s="35"/>
      <c r="E9" s="27"/>
      <c r="F9" s="27"/>
      <c r="G9" s="27"/>
      <c r="H9" s="27"/>
      <c r="I9" s="27"/>
      <c r="J9" s="26"/>
      <c r="K9" s="21" t="s">
        <v>8</v>
      </c>
      <c r="L9" s="21" t="s">
        <v>9</v>
      </c>
      <c r="M9" s="22" t="s">
        <v>10</v>
      </c>
      <c r="N9" s="27"/>
      <c r="O9" s="29"/>
      <c r="P9" s="29"/>
      <c r="Q9" s="26"/>
      <c r="R9" s="27"/>
      <c r="S9" s="27"/>
      <c r="T9" s="2"/>
      <c r="U9" s="2"/>
      <c r="V9" s="2"/>
      <c r="W9" s="2"/>
    </row>
    <row r="10" spans="1:23" ht="15.75" customHeight="1" thickBot="1" x14ac:dyDescent="0.3">
      <c r="A10" s="8" t="s">
        <v>41</v>
      </c>
      <c r="B10" s="10">
        <v>2</v>
      </c>
      <c r="C10" s="9">
        <v>3</v>
      </c>
      <c r="D10" s="9" t="s">
        <v>43</v>
      </c>
      <c r="E10" s="9">
        <v>4</v>
      </c>
      <c r="F10" s="9">
        <v>5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  <c r="L10" s="15">
        <v>11</v>
      </c>
      <c r="M10" s="9">
        <v>12</v>
      </c>
      <c r="N10" s="9">
        <v>13</v>
      </c>
      <c r="O10" s="9">
        <v>14</v>
      </c>
      <c r="P10" s="9">
        <v>15</v>
      </c>
      <c r="Q10" s="9">
        <v>16</v>
      </c>
      <c r="R10" s="9">
        <v>17</v>
      </c>
      <c r="S10" s="9">
        <v>18</v>
      </c>
    </row>
    <row r="11" spans="1:23" ht="50.25" customHeight="1" x14ac:dyDescent="0.25">
      <c r="A11" s="12" t="s">
        <v>11</v>
      </c>
      <c r="B11" s="1">
        <v>133393.5</v>
      </c>
      <c r="C11" s="1">
        <v>87387.8</v>
      </c>
      <c r="D11" s="1">
        <f>C11/B11*100</f>
        <v>65.511288031275896</v>
      </c>
      <c r="E11" s="1">
        <v>8.3000000000000007</v>
      </c>
      <c r="F11" s="1">
        <f t="shared" ref="F11:F14" si="0">B11*E11%</f>
        <v>11071.6605</v>
      </c>
      <c r="G11" s="1">
        <f>(F11+L11)</f>
        <v>11071.6605</v>
      </c>
      <c r="H11" s="1">
        <f t="shared" ref="H11:H31" si="1">C11*E11%</f>
        <v>7253.1874000000007</v>
      </c>
      <c r="I11" s="1">
        <f>(H11+L11)</f>
        <v>7253.1874000000007</v>
      </c>
      <c r="J11" s="1">
        <f t="shared" ref="J11:J31" si="2">K11+M11</f>
        <v>8858.7000000000007</v>
      </c>
      <c r="K11" s="1">
        <v>4908.8999999999996</v>
      </c>
      <c r="L11" s="1">
        <v>0</v>
      </c>
      <c r="M11" s="1">
        <v>3949.8</v>
      </c>
      <c r="N11" s="1">
        <v>6549.2</v>
      </c>
      <c r="O11" s="7">
        <f t="shared" ref="O11:O31" si="3">J11-G11</f>
        <v>-2212.9604999999992</v>
      </c>
      <c r="P11" s="7">
        <f t="shared" ref="P11:P31" si="4">N11-I11</f>
        <v>-703.98740000000089</v>
      </c>
      <c r="Q11" s="16"/>
      <c r="R11" s="1">
        <v>2</v>
      </c>
      <c r="S11" s="1">
        <v>3</v>
      </c>
    </row>
    <row r="12" spans="1:23" ht="50.25" customHeight="1" x14ac:dyDescent="0.25">
      <c r="A12" s="12" t="s">
        <v>49</v>
      </c>
      <c r="B12" s="1">
        <v>10084.9</v>
      </c>
      <c r="C12" s="1">
        <v>5993.7</v>
      </c>
      <c r="D12" s="1">
        <f t="shared" ref="D12:D29" si="5">C12/B12*100</f>
        <v>59.432418764687803</v>
      </c>
      <c r="E12" s="1">
        <v>29.2</v>
      </c>
      <c r="F12" s="1">
        <f t="shared" si="0"/>
        <v>2944.7907999999998</v>
      </c>
      <c r="G12" s="1">
        <f>(F12+L12)</f>
        <v>2944.7907999999998</v>
      </c>
      <c r="H12" s="1">
        <f t="shared" si="1"/>
        <v>1750.1603999999998</v>
      </c>
      <c r="I12" s="1">
        <f>(H12+L12)</f>
        <v>1750.1603999999998</v>
      </c>
      <c r="J12" s="1">
        <f t="shared" si="2"/>
        <v>2632.8</v>
      </c>
      <c r="K12" s="7">
        <v>2175.9</v>
      </c>
      <c r="L12" s="1">
        <v>0</v>
      </c>
      <c r="M12" s="7">
        <v>456.9</v>
      </c>
      <c r="N12" s="1">
        <v>2060.6</v>
      </c>
      <c r="O12" s="7">
        <f t="shared" si="3"/>
        <v>-311.99079999999958</v>
      </c>
      <c r="P12" s="7">
        <f t="shared" si="4"/>
        <v>310.43960000000015</v>
      </c>
      <c r="Q12" s="20" t="s">
        <v>55</v>
      </c>
      <c r="R12" s="1">
        <v>1</v>
      </c>
      <c r="S12" s="1">
        <v>1</v>
      </c>
    </row>
    <row r="13" spans="1:23" ht="45" customHeight="1" x14ac:dyDescent="0.25">
      <c r="A13" s="13" t="s">
        <v>12</v>
      </c>
      <c r="B13" s="1">
        <v>17349.099999999999</v>
      </c>
      <c r="C13" s="1">
        <v>12718.7</v>
      </c>
      <c r="D13" s="1">
        <f t="shared" si="5"/>
        <v>73.310431088644378</v>
      </c>
      <c r="E13" s="1">
        <v>23.7</v>
      </c>
      <c r="F13" s="1">
        <f t="shared" si="0"/>
        <v>4111.7366999999995</v>
      </c>
      <c r="G13" s="1">
        <f t="shared" ref="G13:G31" si="6">(F13+L13)</f>
        <v>4379.3366999999998</v>
      </c>
      <c r="H13" s="1">
        <f t="shared" si="1"/>
        <v>3014.3319000000001</v>
      </c>
      <c r="I13" s="1">
        <f t="shared" ref="I13:I31" si="7">(H13+L13)</f>
        <v>3281.9319</v>
      </c>
      <c r="J13" s="1">
        <f t="shared" si="2"/>
        <v>3869.1</v>
      </c>
      <c r="K13" s="1">
        <v>2669.7</v>
      </c>
      <c r="L13" s="1">
        <v>267.60000000000002</v>
      </c>
      <c r="M13" s="1">
        <v>1199.4000000000001</v>
      </c>
      <c r="N13" s="1">
        <v>2974.2</v>
      </c>
      <c r="O13" s="7">
        <f t="shared" si="3"/>
        <v>-510.23669999999993</v>
      </c>
      <c r="P13" s="7">
        <f t="shared" si="4"/>
        <v>-307.73190000000022</v>
      </c>
      <c r="Q13" s="16"/>
      <c r="R13" s="1">
        <v>1</v>
      </c>
      <c r="S13" s="1">
        <v>1</v>
      </c>
    </row>
    <row r="14" spans="1:23" ht="60" customHeight="1" x14ac:dyDescent="0.25">
      <c r="A14" s="13" t="s">
        <v>13</v>
      </c>
      <c r="B14" s="1">
        <v>22777.3</v>
      </c>
      <c r="C14" s="1">
        <v>17203.900000000001</v>
      </c>
      <c r="D14" s="1">
        <f t="shared" si="5"/>
        <v>75.530901379882607</v>
      </c>
      <c r="E14" s="1">
        <v>21.6</v>
      </c>
      <c r="F14" s="1">
        <f t="shared" si="0"/>
        <v>4919.8968000000004</v>
      </c>
      <c r="G14" s="1">
        <f t="shared" si="6"/>
        <v>4919.8968000000004</v>
      </c>
      <c r="H14" s="1">
        <f t="shared" si="1"/>
        <v>3716.0424000000007</v>
      </c>
      <c r="I14" s="1">
        <f t="shared" si="7"/>
        <v>3716.0424000000007</v>
      </c>
      <c r="J14" s="1">
        <f t="shared" si="2"/>
        <v>3263.7</v>
      </c>
      <c r="K14" s="1">
        <v>2160.6999999999998</v>
      </c>
      <c r="L14" s="1">
        <v>0</v>
      </c>
      <c r="M14" s="1">
        <v>1103</v>
      </c>
      <c r="N14" s="1">
        <v>3010.5</v>
      </c>
      <c r="O14" s="7">
        <f t="shared" si="3"/>
        <v>-1656.1968000000006</v>
      </c>
      <c r="P14" s="7">
        <f t="shared" si="4"/>
        <v>-705.54240000000073</v>
      </c>
      <c r="Q14" s="16"/>
      <c r="R14" s="1">
        <v>1</v>
      </c>
      <c r="S14" s="1">
        <v>1</v>
      </c>
    </row>
    <row r="15" spans="1:23" ht="48.75" customHeight="1" x14ac:dyDescent="0.25">
      <c r="A15" s="13" t="s">
        <v>14</v>
      </c>
      <c r="B15" s="1">
        <v>18393.900000000001</v>
      </c>
      <c r="C15" s="1">
        <v>13787.5</v>
      </c>
      <c r="D15" s="1">
        <f t="shared" si="5"/>
        <v>74.956915064233243</v>
      </c>
      <c r="E15" s="1">
        <v>27.9</v>
      </c>
      <c r="F15" s="1">
        <f>B15*E15%</f>
        <v>5131.8980999999994</v>
      </c>
      <c r="G15" s="1">
        <f t="shared" si="6"/>
        <v>5131.8980999999994</v>
      </c>
      <c r="H15" s="1">
        <f t="shared" si="1"/>
        <v>3846.7124999999996</v>
      </c>
      <c r="I15" s="1">
        <f t="shared" si="7"/>
        <v>3846.7124999999996</v>
      </c>
      <c r="J15" s="1">
        <f t="shared" si="2"/>
        <v>4419.6000000000004</v>
      </c>
      <c r="K15" s="1">
        <v>2583.3000000000002</v>
      </c>
      <c r="L15" s="1">
        <v>0</v>
      </c>
      <c r="M15" s="1">
        <v>1836.3</v>
      </c>
      <c r="N15" s="1">
        <v>3167.1</v>
      </c>
      <c r="O15" s="7">
        <f t="shared" si="3"/>
        <v>-712.29809999999907</v>
      </c>
      <c r="P15" s="7">
        <f t="shared" si="4"/>
        <v>-679.61249999999973</v>
      </c>
      <c r="Q15" s="16"/>
      <c r="R15" s="1">
        <v>1</v>
      </c>
      <c r="S15" s="1">
        <v>2</v>
      </c>
    </row>
    <row r="16" spans="1:23" ht="54" customHeight="1" x14ac:dyDescent="0.25">
      <c r="A16" s="13" t="s">
        <v>15</v>
      </c>
      <c r="B16" s="1">
        <v>12229.7</v>
      </c>
      <c r="C16" s="1">
        <v>9715.5</v>
      </c>
      <c r="D16" s="1">
        <f t="shared" si="5"/>
        <v>79.44185057687433</v>
      </c>
      <c r="E16" s="1">
        <v>27.2</v>
      </c>
      <c r="F16" s="1">
        <f t="shared" ref="F16:F31" si="8">B16*E16%</f>
        <v>3326.4784000000004</v>
      </c>
      <c r="G16" s="1">
        <f t="shared" si="6"/>
        <v>3326.4784000000004</v>
      </c>
      <c r="H16" s="1">
        <f t="shared" si="1"/>
        <v>2642.616</v>
      </c>
      <c r="I16" s="1">
        <f t="shared" si="7"/>
        <v>2642.616</v>
      </c>
      <c r="J16" s="1">
        <f t="shared" si="2"/>
        <v>2627.5</v>
      </c>
      <c r="K16" s="1">
        <v>1751.7</v>
      </c>
      <c r="L16" s="1">
        <v>0</v>
      </c>
      <c r="M16" s="1">
        <v>875.8</v>
      </c>
      <c r="N16" s="1">
        <v>2101.4</v>
      </c>
      <c r="O16" s="3">
        <f t="shared" si="3"/>
        <v>-698.97840000000042</v>
      </c>
      <c r="P16" s="7">
        <f t="shared" si="4"/>
        <v>-541.21599999999989</v>
      </c>
      <c r="Q16" s="11"/>
      <c r="R16" s="1">
        <v>1</v>
      </c>
      <c r="S16" s="1">
        <v>1</v>
      </c>
    </row>
    <row r="17" spans="1:19" ht="57.75" customHeight="1" x14ac:dyDescent="0.25">
      <c r="A17" s="13" t="s">
        <v>16</v>
      </c>
      <c r="B17" s="1">
        <v>13562</v>
      </c>
      <c r="C17" s="1">
        <v>10227.6</v>
      </c>
      <c r="D17" s="1">
        <f t="shared" si="5"/>
        <v>75.413655802978923</v>
      </c>
      <c r="E17" s="1">
        <v>29.7</v>
      </c>
      <c r="F17" s="1">
        <f t="shared" si="8"/>
        <v>4027.9139999999998</v>
      </c>
      <c r="G17" s="1">
        <f t="shared" si="6"/>
        <v>4027.9139999999998</v>
      </c>
      <c r="H17" s="1">
        <f t="shared" si="1"/>
        <v>3037.5972000000002</v>
      </c>
      <c r="I17" s="1">
        <f t="shared" si="7"/>
        <v>3037.5972000000002</v>
      </c>
      <c r="J17" s="1">
        <f t="shared" si="2"/>
        <v>3993</v>
      </c>
      <c r="K17" s="1">
        <v>2239</v>
      </c>
      <c r="L17" s="1">
        <v>0</v>
      </c>
      <c r="M17" s="1">
        <v>1754</v>
      </c>
      <c r="N17" s="1">
        <v>2453.9</v>
      </c>
      <c r="O17" s="7">
        <f t="shared" si="3"/>
        <v>-34.91399999999976</v>
      </c>
      <c r="P17" s="3">
        <f t="shared" si="4"/>
        <v>-583.69720000000007</v>
      </c>
      <c r="Q17" s="19"/>
      <c r="R17" s="1">
        <v>1</v>
      </c>
      <c r="S17" s="1">
        <v>2</v>
      </c>
    </row>
    <row r="18" spans="1:19" ht="51.75" customHeight="1" x14ac:dyDescent="0.25">
      <c r="A18" s="13" t="s">
        <v>17</v>
      </c>
      <c r="B18" s="1">
        <v>13667.4</v>
      </c>
      <c r="C18" s="1">
        <v>10125.700000000001</v>
      </c>
      <c r="D18" s="1">
        <f t="shared" si="5"/>
        <v>74.08651243104029</v>
      </c>
      <c r="E18" s="1">
        <v>26.2</v>
      </c>
      <c r="F18" s="1">
        <f t="shared" si="8"/>
        <v>3580.8588</v>
      </c>
      <c r="G18" s="1">
        <f t="shared" si="6"/>
        <v>3580.8588</v>
      </c>
      <c r="H18" s="1">
        <f t="shared" si="1"/>
        <v>2652.9334000000003</v>
      </c>
      <c r="I18" s="1">
        <f t="shared" si="7"/>
        <v>2652.9334000000003</v>
      </c>
      <c r="J18" s="1">
        <f t="shared" si="2"/>
        <v>3093</v>
      </c>
      <c r="K18" s="1">
        <v>2580.4</v>
      </c>
      <c r="L18" s="1">
        <v>0</v>
      </c>
      <c r="M18" s="1">
        <v>512.6</v>
      </c>
      <c r="N18" s="1">
        <v>2161.9</v>
      </c>
      <c r="O18" s="7">
        <f t="shared" si="3"/>
        <v>-487.85879999999997</v>
      </c>
      <c r="P18" s="7">
        <f t="shared" si="4"/>
        <v>-491.03340000000026</v>
      </c>
      <c r="Q18" s="16"/>
      <c r="R18" s="1">
        <v>1</v>
      </c>
      <c r="S18" s="7">
        <v>0.5</v>
      </c>
    </row>
    <row r="19" spans="1:19" ht="62.25" customHeight="1" x14ac:dyDescent="0.25">
      <c r="A19" s="13" t="s">
        <v>18</v>
      </c>
      <c r="B19" s="1">
        <v>14406.1</v>
      </c>
      <c r="C19" s="1">
        <v>11031.3</v>
      </c>
      <c r="D19" s="1">
        <f t="shared" si="5"/>
        <v>76.573812482212389</v>
      </c>
      <c r="E19" s="1">
        <v>25.9</v>
      </c>
      <c r="F19" s="1">
        <f t="shared" si="8"/>
        <v>3731.1799000000001</v>
      </c>
      <c r="G19" s="1">
        <f t="shared" si="6"/>
        <v>3731.1799000000001</v>
      </c>
      <c r="H19" s="1">
        <f t="shared" si="1"/>
        <v>2857.1066999999998</v>
      </c>
      <c r="I19" s="1">
        <f t="shared" si="7"/>
        <v>2857.1066999999998</v>
      </c>
      <c r="J19" s="1">
        <f t="shared" si="2"/>
        <v>3326.5</v>
      </c>
      <c r="K19" s="1">
        <v>2460.1999999999998</v>
      </c>
      <c r="L19" s="1">
        <v>0</v>
      </c>
      <c r="M19" s="1">
        <v>866.3</v>
      </c>
      <c r="N19" s="1">
        <v>2575.3000000000002</v>
      </c>
      <c r="O19" s="7">
        <f t="shared" si="3"/>
        <v>-404.67990000000009</v>
      </c>
      <c r="P19" s="7">
        <f t="shared" si="4"/>
        <v>-281.80669999999964</v>
      </c>
      <c r="Q19" s="11"/>
      <c r="R19" s="1">
        <v>1</v>
      </c>
      <c r="S19" s="1">
        <v>1</v>
      </c>
    </row>
    <row r="20" spans="1:19" ht="57.75" customHeight="1" x14ac:dyDescent="0.25">
      <c r="A20" s="13" t="s">
        <v>19</v>
      </c>
      <c r="B20" s="1">
        <v>15428.6</v>
      </c>
      <c r="C20" s="1">
        <v>11163.1</v>
      </c>
      <c r="D20" s="1">
        <f t="shared" si="5"/>
        <v>72.353291938348264</v>
      </c>
      <c r="E20" s="1">
        <v>24.9</v>
      </c>
      <c r="F20" s="1">
        <f t="shared" si="8"/>
        <v>3841.7213999999999</v>
      </c>
      <c r="G20" s="1">
        <f t="shared" si="6"/>
        <v>3841.7213999999999</v>
      </c>
      <c r="H20" s="1">
        <f t="shared" si="1"/>
        <v>2779.6118999999999</v>
      </c>
      <c r="I20" s="1">
        <f t="shared" si="7"/>
        <v>2779.6118999999999</v>
      </c>
      <c r="J20" s="7">
        <f t="shared" si="2"/>
        <v>3246.8</v>
      </c>
      <c r="K20" s="1">
        <v>2098.9</v>
      </c>
      <c r="L20" s="1">
        <v>0</v>
      </c>
      <c r="M20" s="1">
        <v>1147.9000000000001</v>
      </c>
      <c r="N20" s="1">
        <v>2537.1999999999998</v>
      </c>
      <c r="O20" s="3">
        <f t="shared" si="3"/>
        <v>-594.92139999999972</v>
      </c>
      <c r="P20" s="7">
        <f t="shared" si="4"/>
        <v>-242.41190000000006</v>
      </c>
      <c r="Q20" s="11"/>
      <c r="R20" s="1">
        <v>1</v>
      </c>
      <c r="S20" s="1">
        <v>1</v>
      </c>
    </row>
    <row r="21" spans="1:19" ht="57.75" customHeight="1" x14ac:dyDescent="0.25">
      <c r="A21" s="13" t="s">
        <v>20</v>
      </c>
      <c r="B21" s="1">
        <v>20003.5</v>
      </c>
      <c r="C21" s="1">
        <v>15236</v>
      </c>
      <c r="D21" s="1">
        <f t="shared" si="5"/>
        <v>76.166670832604296</v>
      </c>
      <c r="E21" s="1">
        <v>25.9</v>
      </c>
      <c r="F21" s="1">
        <f t="shared" si="8"/>
        <v>5180.9065000000001</v>
      </c>
      <c r="G21" s="1">
        <f t="shared" si="6"/>
        <v>5180.9065000000001</v>
      </c>
      <c r="H21" s="1">
        <f t="shared" si="1"/>
        <v>3946.1240000000003</v>
      </c>
      <c r="I21" s="1">
        <f t="shared" si="7"/>
        <v>3946.1240000000003</v>
      </c>
      <c r="J21" s="1">
        <f t="shared" si="2"/>
        <v>4735</v>
      </c>
      <c r="K21" s="1">
        <v>2583.3000000000002</v>
      </c>
      <c r="L21" s="1">
        <v>0</v>
      </c>
      <c r="M21" s="1">
        <v>2151.6999999999998</v>
      </c>
      <c r="N21" s="1">
        <v>3892.4</v>
      </c>
      <c r="O21" s="7">
        <f t="shared" si="3"/>
        <v>-445.90650000000005</v>
      </c>
      <c r="P21" s="7">
        <f t="shared" si="4"/>
        <v>-53.72400000000016</v>
      </c>
      <c r="Q21" s="16"/>
      <c r="R21" s="1">
        <v>1</v>
      </c>
      <c r="S21" s="1">
        <v>2</v>
      </c>
    </row>
    <row r="22" spans="1:19" ht="51.75" customHeight="1" x14ac:dyDescent="0.25">
      <c r="A22" s="13" t="s">
        <v>21</v>
      </c>
      <c r="B22" s="1">
        <v>24166.799999999999</v>
      </c>
      <c r="C22" s="1">
        <v>18398.099999999999</v>
      </c>
      <c r="D22" s="1">
        <f t="shared" si="5"/>
        <v>76.129648939867906</v>
      </c>
      <c r="E22" s="1">
        <v>26</v>
      </c>
      <c r="F22" s="1">
        <f t="shared" si="8"/>
        <v>6283.3680000000004</v>
      </c>
      <c r="G22" s="1">
        <f t="shared" si="6"/>
        <v>6283.3680000000004</v>
      </c>
      <c r="H22" s="1">
        <f t="shared" si="1"/>
        <v>4783.5059999999994</v>
      </c>
      <c r="I22" s="1">
        <f t="shared" si="7"/>
        <v>4783.5059999999994</v>
      </c>
      <c r="J22" s="1">
        <f t="shared" si="2"/>
        <v>4158.8</v>
      </c>
      <c r="K22" s="1">
        <v>2273.3000000000002</v>
      </c>
      <c r="L22" s="1">
        <v>0</v>
      </c>
      <c r="M22" s="1">
        <v>1885.5</v>
      </c>
      <c r="N22" s="1">
        <v>3502.8</v>
      </c>
      <c r="O22" s="7">
        <f t="shared" si="3"/>
        <v>-2124.5680000000002</v>
      </c>
      <c r="P22" s="7">
        <f t="shared" si="4"/>
        <v>-1280.7059999999992</v>
      </c>
      <c r="Q22" s="1"/>
      <c r="R22" s="1">
        <v>1</v>
      </c>
      <c r="S22" s="7">
        <v>2</v>
      </c>
    </row>
    <row r="23" spans="1:19" ht="61.5" customHeight="1" x14ac:dyDescent="0.25">
      <c r="A23" s="13" t="s">
        <v>29</v>
      </c>
      <c r="B23" s="1">
        <v>17973.7</v>
      </c>
      <c r="C23" s="1">
        <v>13484.1</v>
      </c>
      <c r="D23" s="1">
        <f t="shared" si="5"/>
        <v>75.021281094042962</v>
      </c>
      <c r="E23" s="1">
        <v>20.5</v>
      </c>
      <c r="F23" s="1">
        <f t="shared" si="8"/>
        <v>3684.6084999999998</v>
      </c>
      <c r="G23" s="1">
        <f t="shared" si="6"/>
        <v>3684.6084999999998</v>
      </c>
      <c r="H23" s="1">
        <f t="shared" si="1"/>
        <v>2764.2404999999999</v>
      </c>
      <c r="I23" s="1">
        <f t="shared" si="7"/>
        <v>2764.2404999999999</v>
      </c>
      <c r="J23" s="1">
        <f t="shared" si="2"/>
        <v>3316</v>
      </c>
      <c r="K23" s="1">
        <v>2421.8000000000002</v>
      </c>
      <c r="L23" s="1">
        <v>0</v>
      </c>
      <c r="M23" s="1">
        <v>894.2</v>
      </c>
      <c r="N23" s="1">
        <v>2482.9</v>
      </c>
      <c r="O23" s="7">
        <f t="shared" si="3"/>
        <v>-368.60849999999982</v>
      </c>
      <c r="P23" s="7">
        <f t="shared" si="4"/>
        <v>-281.34049999999979</v>
      </c>
      <c r="Q23" s="20"/>
      <c r="R23" s="1">
        <v>1</v>
      </c>
      <c r="S23" s="1">
        <v>1</v>
      </c>
    </row>
    <row r="24" spans="1:19" ht="51" customHeight="1" x14ac:dyDescent="0.25">
      <c r="A24" s="13" t="s">
        <v>22</v>
      </c>
      <c r="B24" s="1">
        <v>15613.8</v>
      </c>
      <c r="C24" s="1">
        <v>11485.5</v>
      </c>
      <c r="D24" s="1">
        <f t="shared" si="5"/>
        <v>73.559927756215657</v>
      </c>
      <c r="E24" s="1">
        <v>24</v>
      </c>
      <c r="F24" s="1">
        <f t="shared" si="8"/>
        <v>3747.3119999999999</v>
      </c>
      <c r="G24" s="1">
        <f t="shared" si="6"/>
        <v>3747.3119999999999</v>
      </c>
      <c r="H24" s="1">
        <f t="shared" si="1"/>
        <v>2756.52</v>
      </c>
      <c r="I24" s="1">
        <f t="shared" si="7"/>
        <v>2756.52</v>
      </c>
      <c r="J24" s="1">
        <f>K24+M24</f>
        <v>3481.8</v>
      </c>
      <c r="K24" s="1">
        <v>2421.8000000000002</v>
      </c>
      <c r="L24" s="1">
        <v>0</v>
      </c>
      <c r="M24" s="1">
        <v>1060</v>
      </c>
      <c r="N24" s="1">
        <v>2797.3</v>
      </c>
      <c r="O24" s="7">
        <f t="shared" si="3"/>
        <v>-265.51199999999972</v>
      </c>
      <c r="P24" s="7">
        <f t="shared" si="4"/>
        <v>40.7800000000002</v>
      </c>
      <c r="Q24" s="20" t="s">
        <v>54</v>
      </c>
      <c r="R24" s="1">
        <v>1</v>
      </c>
      <c r="S24" s="1">
        <v>1</v>
      </c>
    </row>
    <row r="25" spans="1:19" ht="51.75" customHeight="1" x14ac:dyDescent="0.25">
      <c r="A25" s="13" t="s">
        <v>23</v>
      </c>
      <c r="B25" s="1">
        <v>15263.9</v>
      </c>
      <c r="C25" s="1">
        <v>11286.5</v>
      </c>
      <c r="D25" s="1">
        <f t="shared" si="5"/>
        <v>73.942439350362619</v>
      </c>
      <c r="E25" s="1">
        <v>24.8</v>
      </c>
      <c r="F25" s="1">
        <f t="shared" si="8"/>
        <v>3785.4472000000001</v>
      </c>
      <c r="G25" s="1">
        <f t="shared" si="6"/>
        <v>3785.4472000000001</v>
      </c>
      <c r="H25" s="1">
        <f t="shared" si="1"/>
        <v>2799.0520000000001</v>
      </c>
      <c r="I25" s="1">
        <f t="shared" si="7"/>
        <v>2799.0520000000001</v>
      </c>
      <c r="J25" s="1">
        <f t="shared" si="2"/>
        <v>2979.9</v>
      </c>
      <c r="K25" s="1">
        <v>2038.7</v>
      </c>
      <c r="L25" s="1">
        <v>0</v>
      </c>
      <c r="M25" s="1">
        <v>941.2</v>
      </c>
      <c r="N25" s="1">
        <v>2301.3000000000002</v>
      </c>
      <c r="O25" s="7">
        <f t="shared" si="3"/>
        <v>-805.54719999999998</v>
      </c>
      <c r="P25" s="3">
        <f t="shared" si="4"/>
        <v>-497.75199999999995</v>
      </c>
      <c r="Q25" s="16"/>
      <c r="R25" s="1">
        <v>1</v>
      </c>
      <c r="S25" s="1">
        <v>1</v>
      </c>
    </row>
    <row r="26" spans="1:19" ht="48" customHeight="1" x14ac:dyDescent="0.25">
      <c r="A26" s="13" t="s">
        <v>24</v>
      </c>
      <c r="B26" s="7">
        <v>25073.3</v>
      </c>
      <c r="C26" s="7">
        <v>18882.8</v>
      </c>
      <c r="D26" s="7">
        <f t="shared" si="5"/>
        <v>75.310389936705576</v>
      </c>
      <c r="E26" s="7">
        <v>15.5</v>
      </c>
      <c r="F26" s="7">
        <f t="shared" si="8"/>
        <v>3886.3615</v>
      </c>
      <c r="G26" s="7">
        <f t="shared" si="6"/>
        <v>3886.3615</v>
      </c>
      <c r="H26" s="7">
        <f t="shared" si="1"/>
        <v>2926.8339999999998</v>
      </c>
      <c r="I26" s="7">
        <f t="shared" si="7"/>
        <v>2926.8339999999998</v>
      </c>
      <c r="J26" s="7">
        <f t="shared" si="2"/>
        <v>3055.2</v>
      </c>
      <c r="K26" s="7">
        <v>2179.6</v>
      </c>
      <c r="L26" s="7">
        <v>0</v>
      </c>
      <c r="M26" s="7">
        <v>875.6</v>
      </c>
      <c r="N26" s="7">
        <v>2161.4</v>
      </c>
      <c r="O26" s="7">
        <f t="shared" si="3"/>
        <v>-831.16150000000016</v>
      </c>
      <c r="P26" s="3">
        <f t="shared" si="4"/>
        <v>-765.43399999999974</v>
      </c>
      <c r="Q26" s="19"/>
      <c r="R26" s="7">
        <v>1</v>
      </c>
      <c r="S26" s="7">
        <v>1</v>
      </c>
    </row>
    <row r="27" spans="1:19" ht="41.25" customHeight="1" x14ac:dyDescent="0.25">
      <c r="A27" s="13" t="s">
        <v>25</v>
      </c>
      <c r="B27" s="1">
        <v>12726.2</v>
      </c>
      <c r="C27" s="1">
        <v>7815.7</v>
      </c>
      <c r="D27" s="1">
        <f t="shared" si="5"/>
        <v>61.414247772312237</v>
      </c>
      <c r="E27" s="1">
        <v>21.5</v>
      </c>
      <c r="F27" s="1">
        <f t="shared" si="8"/>
        <v>2736.1330000000003</v>
      </c>
      <c r="G27" s="1">
        <f t="shared" si="6"/>
        <v>2736.1330000000003</v>
      </c>
      <c r="H27" s="1">
        <f t="shared" si="1"/>
        <v>1680.3754999999999</v>
      </c>
      <c r="I27" s="1">
        <f t="shared" si="7"/>
        <v>1680.3754999999999</v>
      </c>
      <c r="J27" s="7">
        <f t="shared" si="2"/>
        <v>2596.7999999999997</v>
      </c>
      <c r="K27" s="1">
        <v>2179.6</v>
      </c>
      <c r="L27" s="1">
        <v>0</v>
      </c>
      <c r="M27" s="1">
        <v>417.2</v>
      </c>
      <c r="N27" s="1">
        <v>1644.4</v>
      </c>
      <c r="O27" s="7">
        <f t="shared" si="3"/>
        <v>-139.33300000000054</v>
      </c>
      <c r="P27" s="7">
        <f t="shared" si="4"/>
        <v>-35.975499999999784</v>
      </c>
      <c r="Q27" s="16"/>
      <c r="R27" s="1">
        <v>1</v>
      </c>
      <c r="S27" s="1">
        <v>1</v>
      </c>
    </row>
    <row r="28" spans="1:19" ht="51.75" customHeight="1" x14ac:dyDescent="0.25">
      <c r="A28" s="13" t="s">
        <v>26</v>
      </c>
      <c r="B28" s="1">
        <v>12293.2</v>
      </c>
      <c r="C28" s="1">
        <v>9190.2999999999993</v>
      </c>
      <c r="D28" s="1">
        <f t="shared" si="5"/>
        <v>74.759216477402134</v>
      </c>
      <c r="E28" s="1">
        <v>24.5</v>
      </c>
      <c r="F28" s="1">
        <f t="shared" si="8"/>
        <v>3011.8340000000003</v>
      </c>
      <c r="G28" s="1">
        <f t="shared" si="6"/>
        <v>3011.8340000000003</v>
      </c>
      <c r="H28" s="1">
        <f t="shared" si="1"/>
        <v>2251.6234999999997</v>
      </c>
      <c r="I28" s="1">
        <f t="shared" si="7"/>
        <v>2251.6234999999997</v>
      </c>
      <c r="J28" s="1">
        <f t="shared" si="2"/>
        <v>2430</v>
      </c>
      <c r="K28" s="1">
        <v>1669.2</v>
      </c>
      <c r="L28" s="1">
        <v>0</v>
      </c>
      <c r="M28" s="1">
        <v>760.8</v>
      </c>
      <c r="N28" s="1">
        <v>1993</v>
      </c>
      <c r="O28" s="7">
        <f t="shared" si="3"/>
        <v>-581.83400000000029</v>
      </c>
      <c r="P28" s="3">
        <f t="shared" si="4"/>
        <v>-258.62349999999969</v>
      </c>
      <c r="Q28" s="18"/>
      <c r="R28" s="1">
        <v>1</v>
      </c>
      <c r="S28" s="1">
        <v>1</v>
      </c>
    </row>
    <row r="29" spans="1:19" ht="55.5" customHeight="1" x14ac:dyDescent="0.25">
      <c r="A29" s="13" t="s">
        <v>27</v>
      </c>
      <c r="B29" s="1">
        <v>14612.2</v>
      </c>
      <c r="C29" s="1">
        <v>10469.299999999999</v>
      </c>
      <c r="D29" s="1">
        <f t="shared" si="5"/>
        <v>71.647664280532695</v>
      </c>
      <c r="E29" s="1">
        <v>27.9</v>
      </c>
      <c r="F29" s="1">
        <f t="shared" si="8"/>
        <v>4076.8037999999997</v>
      </c>
      <c r="G29" s="1">
        <f t="shared" si="6"/>
        <v>4076.8037999999997</v>
      </c>
      <c r="H29" s="1">
        <f t="shared" si="1"/>
        <v>2920.9346999999993</v>
      </c>
      <c r="I29" s="1">
        <f t="shared" si="7"/>
        <v>2920.9346999999993</v>
      </c>
      <c r="J29" s="1">
        <f t="shared" si="2"/>
        <v>3873.7</v>
      </c>
      <c r="K29" s="1">
        <v>2653.5</v>
      </c>
      <c r="L29" s="1">
        <v>0</v>
      </c>
      <c r="M29" s="1">
        <v>1220.2</v>
      </c>
      <c r="N29" s="1">
        <v>2904.1</v>
      </c>
      <c r="O29" s="7">
        <f t="shared" si="3"/>
        <v>-203.10379999999986</v>
      </c>
      <c r="P29" s="3">
        <f t="shared" si="4"/>
        <v>-16.83469999999943</v>
      </c>
      <c r="Q29" s="11"/>
      <c r="R29" s="1">
        <v>1</v>
      </c>
      <c r="S29" s="1">
        <v>1</v>
      </c>
    </row>
    <row r="30" spans="1:19" ht="40.5" customHeight="1" x14ac:dyDescent="0.25">
      <c r="A30" s="14" t="s">
        <v>28</v>
      </c>
      <c r="B30" s="1">
        <f>SUM(B11:B29)</f>
        <v>429019.10000000003</v>
      </c>
      <c r="C30" s="1">
        <f>SUM(C11:C29)</f>
        <v>305603.10000000003</v>
      </c>
      <c r="D30" s="1" t="s">
        <v>37</v>
      </c>
      <c r="E30" s="1" t="s">
        <v>37</v>
      </c>
      <c r="F30" s="1">
        <f t="shared" ref="F30:P30" si="9">SUM(F11:F29)</f>
        <v>83080.909899999999</v>
      </c>
      <c r="G30" s="1">
        <f t="shared" si="9"/>
        <v>83348.509900000005</v>
      </c>
      <c r="H30" s="1">
        <f t="shared" si="9"/>
        <v>60379.510000000017</v>
      </c>
      <c r="I30" s="1">
        <f t="shared" si="9"/>
        <v>60647.110000000008</v>
      </c>
      <c r="J30" s="1">
        <f t="shared" si="9"/>
        <v>69957.900000000009</v>
      </c>
      <c r="K30" s="1">
        <f t="shared" si="9"/>
        <v>46049.5</v>
      </c>
      <c r="L30" s="1">
        <f t="shared" si="9"/>
        <v>267.60000000000002</v>
      </c>
      <c r="M30" s="1">
        <f t="shared" si="9"/>
        <v>23908.399999999998</v>
      </c>
      <c r="N30" s="1">
        <f t="shared" si="9"/>
        <v>53270.900000000016</v>
      </c>
      <c r="O30" s="7">
        <f t="shared" si="9"/>
        <v>-13390.609899999999</v>
      </c>
      <c r="P30" s="17">
        <f t="shared" si="9"/>
        <v>-7376.2099999999982</v>
      </c>
      <c r="Q30" s="1"/>
      <c r="R30" s="1">
        <f>SUM(R11:R29)</f>
        <v>20</v>
      </c>
      <c r="S30" s="1">
        <f>SUM(S11:S29)</f>
        <v>24.5</v>
      </c>
    </row>
    <row r="31" spans="1:19" ht="60" customHeight="1" x14ac:dyDescent="0.25">
      <c r="A31" s="13" t="s">
        <v>50</v>
      </c>
      <c r="B31" s="1">
        <v>696015.9</v>
      </c>
      <c r="C31" s="1">
        <v>519496.2</v>
      </c>
      <c r="D31" s="1">
        <f>C31/B31*100</f>
        <v>74.638553515803295</v>
      </c>
      <c r="E31" s="1">
        <v>9.1999999999999993</v>
      </c>
      <c r="F31" s="1">
        <f t="shared" si="8"/>
        <v>64033.462800000001</v>
      </c>
      <c r="G31" s="1">
        <f t="shared" si="6"/>
        <v>64033.462800000001</v>
      </c>
      <c r="H31" s="1">
        <f t="shared" si="1"/>
        <v>47793.650399999999</v>
      </c>
      <c r="I31" s="1">
        <f t="shared" si="7"/>
        <v>47793.650399999999</v>
      </c>
      <c r="J31" s="1">
        <f t="shared" si="2"/>
        <v>63610.5</v>
      </c>
      <c r="K31" s="1">
        <v>6846.4</v>
      </c>
      <c r="L31" s="1">
        <v>0</v>
      </c>
      <c r="M31" s="1">
        <v>56764.1</v>
      </c>
      <c r="N31" s="1">
        <v>46303.8</v>
      </c>
      <c r="O31" s="7">
        <f t="shared" si="3"/>
        <v>-422.96280000000115</v>
      </c>
      <c r="P31" s="17">
        <f t="shared" si="4"/>
        <v>-1489.8503999999957</v>
      </c>
      <c r="Q31" s="1"/>
      <c r="R31" s="1">
        <v>2</v>
      </c>
      <c r="S31" s="1">
        <v>33</v>
      </c>
    </row>
    <row r="32" spans="1:19" ht="40.5" customHeight="1" x14ac:dyDescent="0.25">
      <c r="A32" s="14" t="s">
        <v>51</v>
      </c>
      <c r="B32" s="1">
        <f>B30+B31</f>
        <v>1125035</v>
      </c>
      <c r="C32" s="1">
        <f>C30+C31</f>
        <v>825099.3</v>
      </c>
      <c r="D32" s="1" t="s">
        <v>37</v>
      </c>
      <c r="E32" s="1" t="s">
        <v>37</v>
      </c>
      <c r="F32" s="1">
        <f t="shared" ref="F32:L32" si="10">F30+F31</f>
        <v>147114.37270000001</v>
      </c>
      <c r="G32" s="1">
        <f t="shared" si="10"/>
        <v>147381.97270000001</v>
      </c>
      <c r="H32" s="1">
        <f t="shared" si="10"/>
        <v>108173.16040000002</v>
      </c>
      <c r="I32" s="1">
        <f t="shared" si="10"/>
        <v>108440.7604</v>
      </c>
      <c r="J32" s="1">
        <f t="shared" si="10"/>
        <v>133568.40000000002</v>
      </c>
      <c r="K32" s="1">
        <f t="shared" si="10"/>
        <v>52895.9</v>
      </c>
      <c r="L32" s="1">
        <f t="shared" si="10"/>
        <v>267.60000000000002</v>
      </c>
      <c r="M32" s="1">
        <f>M30+M31</f>
        <v>80672.5</v>
      </c>
      <c r="N32" s="1">
        <f>N30+N31</f>
        <v>99574.700000000012</v>
      </c>
      <c r="O32" s="7">
        <f>O30+O31</f>
        <v>-13813.572700000001</v>
      </c>
      <c r="P32" s="17">
        <f>P30+P31</f>
        <v>-8866.0603999999948</v>
      </c>
      <c r="Q32" s="1"/>
      <c r="R32" s="1">
        <f>R30+R31</f>
        <v>22</v>
      </c>
      <c r="S32" s="1">
        <f>S30+S31</f>
        <v>57.5</v>
      </c>
    </row>
    <row r="33" spans="1:19" ht="26.25" customHeight="1" x14ac:dyDescent="0.25">
      <c r="A33" s="6" t="s">
        <v>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4"/>
      <c r="Q33" s="4"/>
      <c r="R33" s="4"/>
      <c r="S33" s="4"/>
    </row>
    <row r="34" spans="1:19" ht="18.75" x14ac:dyDescent="0.3">
      <c r="A34" s="28" t="s">
        <v>39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</sheetData>
  <mergeCells count="25">
    <mergeCell ref="A34:S34"/>
    <mergeCell ref="N4:N9"/>
    <mergeCell ref="O4:P7"/>
    <mergeCell ref="R4:R9"/>
    <mergeCell ref="S4:S9"/>
    <mergeCell ref="J8:J9"/>
    <mergeCell ref="K8:M8"/>
    <mergeCell ref="O8:O9"/>
    <mergeCell ref="P8:P9"/>
    <mergeCell ref="E4:E9"/>
    <mergeCell ref="F4:F9"/>
    <mergeCell ref="G4:G9"/>
    <mergeCell ref="H4:H9"/>
    <mergeCell ref="I4:I9"/>
    <mergeCell ref="J4:M7"/>
    <mergeCell ref="I1:L1"/>
    <mergeCell ref="A2:T2"/>
    <mergeCell ref="A3:A9"/>
    <mergeCell ref="B3:D3"/>
    <mergeCell ref="E3:P3"/>
    <mergeCell ref="Q3:Q9"/>
    <mergeCell ref="R3:S3"/>
    <mergeCell ref="B4:B9"/>
    <mergeCell ref="C4:C9"/>
    <mergeCell ref="D4:D9"/>
  </mergeCells>
  <pageMargins left="0.70866141732283472" right="0.70866141732283472" top="0.74803149606299213" bottom="0.74803149606299213" header="0.31496062992125984" footer="0.31496062992125984"/>
  <pageSetup paperSize="8" scale="4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2020-10-19T09:27:21Z</dcterms:modified>
</cp:coreProperties>
</file>