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00" firstSheet="24" activeTab="24"/>
  </bookViews>
  <sheets>
    <sheet name="на 01.04.2022" sheetId="34" r:id="rId1"/>
    <sheet name="Приложение к отчету за 1 кв2022" sheetId="35" r:id="rId2"/>
    <sheet name="на 01.07.2022 " sheetId="37" r:id="rId3"/>
    <sheet name="Приложение на 01.07.2022" sheetId="38" r:id="rId4"/>
    <sheet name="на 01.10.2022  " sheetId="39" r:id="rId5"/>
    <sheet name="Приложение на 01.10.2022" sheetId="40" r:id="rId6"/>
    <sheet name="Прогноз исполнение 2022" sheetId="41" r:id="rId7"/>
    <sheet name="Приложение ПРОГНОЗ 2022" sheetId="42" r:id="rId8"/>
    <sheet name="на 01.01.2023 (за 2022)" sheetId="43" r:id="rId9"/>
    <sheet name="Приложение на 01.01.2023 " sheetId="44" r:id="rId10"/>
    <sheet name="на 01.04.2023 " sheetId="45" r:id="rId11"/>
    <sheet name="Приложение на 01.04.2023" sheetId="46" r:id="rId12"/>
    <sheet name="на 01.07.2023 " sheetId="47" r:id="rId13"/>
    <sheet name="Приложение на 01.07.2023 " sheetId="48" r:id="rId14"/>
    <sheet name="на 01.10.2023" sheetId="51" r:id="rId15"/>
    <sheet name="Приложение на 01.10.2023" sheetId="52" r:id="rId16"/>
    <sheet name="за 2023 (на 01.01.2024)  " sheetId="53" r:id="rId17"/>
    <sheet name="Приложение за 2023 год " sheetId="54" r:id="rId18"/>
    <sheet name="на 01.04.2024" sheetId="55" r:id="rId19"/>
    <sheet name="Приложение на 01.04.2024" sheetId="56" r:id="rId20"/>
    <sheet name="на 01.07.2024" sheetId="57" r:id="rId21"/>
    <sheet name="Приложение на 01.07.2024 " sheetId="58" r:id="rId22"/>
    <sheet name="на 01.10.2024 " sheetId="59" r:id="rId23"/>
    <sheet name="Приложение на 01.10.2024  " sheetId="60" r:id="rId24"/>
    <sheet name="на 01.07.2025" sheetId="65" r:id="rId25"/>
    <sheet name="Прил на 01.07.2025" sheetId="66" r:id="rId26"/>
  </sheets>
  <calcPr calcId="162913" fullPrecision="0"/>
</workbook>
</file>

<file path=xl/calcChain.xml><?xml version="1.0" encoding="utf-8"?>
<calcChain xmlns="http://schemas.openxmlformats.org/spreadsheetml/2006/main">
  <c r="E29" i="66" l="1"/>
  <c r="E28" i="66"/>
  <c r="E27" i="66"/>
  <c r="E26" i="66"/>
  <c r="E25" i="66"/>
  <c r="E24" i="66"/>
  <c r="E23" i="66"/>
  <c r="E22" i="66"/>
  <c r="E21" i="66"/>
  <c r="E20" i="66"/>
  <c r="E19" i="66"/>
  <c r="E18" i="66"/>
  <c r="E17" i="66"/>
  <c r="E16" i="66"/>
  <c r="E15" i="66"/>
  <c r="E14" i="66"/>
  <c r="E13" i="66"/>
  <c r="E12" i="66"/>
  <c r="E11" i="66"/>
  <c r="M11" i="66"/>
  <c r="L29" i="66"/>
  <c r="L28" i="66"/>
  <c r="L27" i="66"/>
  <c r="L26" i="66"/>
  <c r="L25" i="66"/>
  <c r="L24" i="66"/>
  <c r="L23" i="66"/>
  <c r="L22" i="66"/>
  <c r="L21" i="66"/>
  <c r="L20" i="66"/>
  <c r="L19" i="66"/>
  <c r="L18" i="66"/>
  <c r="L17" i="66"/>
  <c r="L16" i="66"/>
  <c r="L15" i="66"/>
  <c r="L14" i="66"/>
  <c r="L13" i="66"/>
  <c r="L12" i="66"/>
  <c r="L11" i="66"/>
  <c r="O30" i="66"/>
  <c r="N30" i="66"/>
  <c r="K30" i="66"/>
  <c r="J30" i="66"/>
  <c r="I30" i="66"/>
  <c r="H30" i="66"/>
  <c r="G30" i="66"/>
  <c r="F30" i="66"/>
  <c r="D30" i="66"/>
  <c r="E30" i="66" s="1"/>
  <c r="B30" i="66"/>
  <c r="L30" i="66" s="1"/>
  <c r="M29" i="66"/>
  <c r="M27" i="66"/>
  <c r="M26" i="66"/>
  <c r="M25" i="66"/>
  <c r="M24" i="66"/>
  <c r="M23" i="66"/>
  <c r="M22" i="66"/>
  <c r="M21" i="66"/>
  <c r="M20" i="66"/>
  <c r="M19" i="66"/>
  <c r="M18" i="66"/>
  <c r="M17" i="66"/>
  <c r="M16" i="66"/>
  <c r="M15" i="66"/>
  <c r="M14" i="66"/>
  <c r="M13" i="66"/>
  <c r="M12" i="66"/>
  <c r="V31" i="65"/>
  <c r="U31" i="65"/>
  <c r="Q31" i="65"/>
  <c r="P31" i="65"/>
  <c r="N31" i="65"/>
  <c r="M31" i="65"/>
  <c r="L31" i="65"/>
  <c r="K31" i="65"/>
  <c r="C31" i="65"/>
  <c r="B31" i="65"/>
  <c r="J30" i="65"/>
  <c r="R30" i="65" s="1"/>
  <c r="H30" i="65"/>
  <c r="I30" i="65" s="1"/>
  <c r="S30" i="65" s="1"/>
  <c r="F30" i="65"/>
  <c r="G30" i="65" s="1"/>
  <c r="D30" i="65"/>
  <c r="J29" i="65"/>
  <c r="R29" i="65" s="1"/>
  <c r="H29" i="65"/>
  <c r="I29" i="65" s="1"/>
  <c r="S29" i="65" s="1"/>
  <c r="F29" i="65"/>
  <c r="G29" i="65" s="1"/>
  <c r="D29" i="65"/>
  <c r="J28" i="65"/>
  <c r="R28" i="65" s="1"/>
  <c r="H28" i="65"/>
  <c r="I28" i="65" s="1"/>
  <c r="S28" i="65" s="1"/>
  <c r="F28" i="65"/>
  <c r="G28" i="65" s="1"/>
  <c r="D28" i="65"/>
  <c r="J27" i="65"/>
  <c r="I27" i="65"/>
  <c r="S27" i="65" s="1"/>
  <c r="H27" i="65"/>
  <c r="F27" i="65"/>
  <c r="G27" i="65" s="1"/>
  <c r="D27" i="65"/>
  <c r="J26" i="65"/>
  <c r="R26" i="65" s="1"/>
  <c r="H26" i="65"/>
  <c r="I26" i="65" s="1"/>
  <c r="S26" i="65" s="1"/>
  <c r="F26" i="65"/>
  <c r="G26" i="65" s="1"/>
  <c r="D26" i="65"/>
  <c r="J25" i="65"/>
  <c r="R25" i="65" s="1"/>
  <c r="H25" i="65"/>
  <c r="I25" i="65" s="1"/>
  <c r="S25" i="65" s="1"/>
  <c r="F25" i="65"/>
  <c r="G25" i="65" s="1"/>
  <c r="D25" i="65"/>
  <c r="J24" i="65"/>
  <c r="H24" i="65"/>
  <c r="I24" i="65" s="1"/>
  <c r="S24" i="65" s="1"/>
  <c r="F24" i="65"/>
  <c r="G24" i="65" s="1"/>
  <c r="D24" i="65"/>
  <c r="J23" i="65"/>
  <c r="H23" i="65"/>
  <c r="I23" i="65" s="1"/>
  <c r="S23" i="65" s="1"/>
  <c r="F23" i="65"/>
  <c r="G23" i="65" s="1"/>
  <c r="D23" i="65"/>
  <c r="J22" i="65"/>
  <c r="R22" i="65" s="1"/>
  <c r="I22" i="65"/>
  <c r="S22" i="65" s="1"/>
  <c r="H22" i="65"/>
  <c r="F22" i="65"/>
  <c r="G22" i="65" s="1"/>
  <c r="D22" i="65"/>
  <c r="J21" i="65"/>
  <c r="R21" i="65" s="1"/>
  <c r="H21" i="65"/>
  <c r="I21" i="65" s="1"/>
  <c r="S21" i="65" s="1"/>
  <c r="F21" i="65"/>
  <c r="G21" i="65" s="1"/>
  <c r="D21" i="65"/>
  <c r="J20" i="65"/>
  <c r="H20" i="65"/>
  <c r="I20" i="65" s="1"/>
  <c r="S20" i="65" s="1"/>
  <c r="F20" i="65"/>
  <c r="G20" i="65" s="1"/>
  <c r="D20" i="65"/>
  <c r="J19" i="65"/>
  <c r="I19" i="65"/>
  <c r="S19" i="65" s="1"/>
  <c r="H19" i="65"/>
  <c r="F19" i="65"/>
  <c r="G19" i="65" s="1"/>
  <c r="D19" i="65"/>
  <c r="J18" i="65"/>
  <c r="H18" i="65"/>
  <c r="F18" i="65"/>
  <c r="G18" i="65" s="1"/>
  <c r="D18" i="65"/>
  <c r="J17" i="65"/>
  <c r="R17" i="65" s="1"/>
  <c r="H17" i="65"/>
  <c r="I17" i="65" s="1"/>
  <c r="S17" i="65" s="1"/>
  <c r="F17" i="65"/>
  <c r="G17" i="65" s="1"/>
  <c r="D17" i="65"/>
  <c r="J16" i="65"/>
  <c r="R16" i="65" s="1"/>
  <c r="I16" i="65"/>
  <c r="S16" i="65" s="1"/>
  <c r="H16" i="65"/>
  <c r="F16" i="65"/>
  <c r="G16" i="65" s="1"/>
  <c r="D16" i="65"/>
  <c r="J15" i="65"/>
  <c r="H15" i="65"/>
  <c r="I15" i="65" s="1"/>
  <c r="S15" i="65" s="1"/>
  <c r="F15" i="65"/>
  <c r="G15" i="65" s="1"/>
  <c r="D15" i="65"/>
  <c r="J14" i="65"/>
  <c r="R14" i="65" s="1"/>
  <c r="H14" i="65"/>
  <c r="I14" i="65" s="1"/>
  <c r="S14" i="65" s="1"/>
  <c r="F14" i="65"/>
  <c r="G14" i="65" s="1"/>
  <c r="D14" i="65"/>
  <c r="J13" i="65"/>
  <c r="R13" i="65" s="1"/>
  <c r="I13" i="65"/>
  <c r="S13" i="65" s="1"/>
  <c r="H13" i="65"/>
  <c r="F13" i="65"/>
  <c r="G13" i="65" s="1"/>
  <c r="D13" i="65"/>
  <c r="J12" i="65"/>
  <c r="H12" i="65"/>
  <c r="I12" i="65" s="1"/>
  <c r="S12" i="65" s="1"/>
  <c r="F12" i="65"/>
  <c r="D12" i="65"/>
  <c r="R20" i="65" l="1"/>
  <c r="R24" i="65"/>
  <c r="J31" i="65"/>
  <c r="F31" i="65"/>
  <c r="G31" i="65" s="1"/>
  <c r="H31" i="65"/>
  <c r="I31" i="65" s="1"/>
  <c r="D31" i="65"/>
  <c r="I18" i="65"/>
  <c r="S18" i="65" s="1"/>
  <c r="S31" i="65" s="1"/>
  <c r="R18" i="65"/>
  <c r="M30" i="66"/>
  <c r="R15" i="65"/>
  <c r="R19" i="65"/>
  <c r="R23" i="65"/>
  <c r="R27" i="65"/>
  <c r="G12" i="65"/>
  <c r="R12" i="65" s="1"/>
  <c r="R31" i="65" l="1"/>
  <c r="F21" i="60" l="1"/>
  <c r="F20" i="60"/>
  <c r="F19" i="60"/>
  <c r="F18" i="60"/>
  <c r="F17" i="60"/>
  <c r="F16" i="60"/>
  <c r="F15" i="60"/>
  <c r="F14" i="60"/>
  <c r="F13" i="60"/>
  <c r="F12" i="60"/>
  <c r="F11" i="60"/>
  <c r="F29" i="60"/>
  <c r="F28" i="60"/>
  <c r="F27" i="60"/>
  <c r="F26" i="60"/>
  <c r="F25" i="60"/>
  <c r="F24" i="60"/>
  <c r="F23" i="60"/>
  <c r="F22" i="60"/>
  <c r="E30" i="60"/>
  <c r="N29" i="60"/>
  <c r="N28" i="60"/>
  <c r="N27" i="60"/>
  <c r="N26" i="60"/>
  <c r="N25" i="60"/>
  <c r="N24" i="60"/>
  <c r="N23" i="60"/>
  <c r="N22" i="60"/>
  <c r="N21" i="60"/>
  <c r="N20" i="60"/>
  <c r="N19" i="60"/>
  <c r="N18" i="60"/>
  <c r="N17" i="60"/>
  <c r="N16" i="60"/>
  <c r="N15" i="60"/>
  <c r="N14" i="60"/>
  <c r="N13" i="60"/>
  <c r="N12" i="60"/>
  <c r="N11" i="60"/>
  <c r="P30" i="60"/>
  <c r="O30" i="60"/>
  <c r="L30" i="60"/>
  <c r="K30" i="60"/>
  <c r="J30" i="60"/>
  <c r="I30" i="60"/>
  <c r="H30" i="60"/>
  <c r="G30" i="60"/>
  <c r="D30" i="60"/>
  <c r="C30" i="60"/>
  <c r="B30" i="60"/>
  <c r="M29" i="60"/>
  <c r="M28" i="60"/>
  <c r="M27" i="60"/>
  <c r="M26" i="60"/>
  <c r="M25" i="60"/>
  <c r="M24" i="60"/>
  <c r="M23" i="60"/>
  <c r="M22" i="60"/>
  <c r="M21" i="60"/>
  <c r="M20" i="60"/>
  <c r="M19" i="60"/>
  <c r="M18" i="60"/>
  <c r="M17" i="60"/>
  <c r="M16" i="60"/>
  <c r="M15" i="60"/>
  <c r="M14" i="60"/>
  <c r="M13" i="60"/>
  <c r="M12" i="60"/>
  <c r="M11" i="60"/>
  <c r="V31" i="59"/>
  <c r="U31" i="59"/>
  <c r="Q31" i="59"/>
  <c r="P31" i="59"/>
  <c r="N31" i="59"/>
  <c r="M31" i="59"/>
  <c r="L31" i="59"/>
  <c r="K31" i="59"/>
  <c r="C31" i="59"/>
  <c r="B31" i="59"/>
  <c r="J30" i="59"/>
  <c r="H30" i="59"/>
  <c r="I30" i="59" s="1"/>
  <c r="S30" i="59" s="1"/>
  <c r="F30" i="59"/>
  <c r="G30" i="59" s="1"/>
  <c r="D30" i="59"/>
  <c r="J29" i="59"/>
  <c r="R29" i="59" s="1"/>
  <c r="I29" i="59"/>
  <c r="S29" i="59" s="1"/>
  <c r="H29" i="59"/>
  <c r="F29" i="59"/>
  <c r="G29" i="59" s="1"/>
  <c r="D29" i="59"/>
  <c r="J28" i="59"/>
  <c r="R28" i="59" s="1"/>
  <c r="I28" i="59"/>
  <c r="S28" i="59" s="1"/>
  <c r="H28" i="59"/>
  <c r="F28" i="59"/>
  <c r="G28" i="59" s="1"/>
  <c r="D28" i="59"/>
  <c r="J27" i="59"/>
  <c r="H27" i="59"/>
  <c r="I27" i="59" s="1"/>
  <c r="S27" i="59" s="1"/>
  <c r="F27" i="59"/>
  <c r="G27" i="59" s="1"/>
  <c r="D27" i="59"/>
  <c r="J26" i="59"/>
  <c r="H26" i="59"/>
  <c r="F26" i="59"/>
  <c r="G26" i="59" s="1"/>
  <c r="D26" i="59"/>
  <c r="J25" i="59"/>
  <c r="R25" i="59" s="1"/>
  <c r="H25" i="59"/>
  <c r="I25" i="59" s="1"/>
  <c r="S25" i="59" s="1"/>
  <c r="F25" i="59"/>
  <c r="G25" i="59" s="1"/>
  <c r="D25" i="59"/>
  <c r="J24" i="59"/>
  <c r="H24" i="59"/>
  <c r="I24" i="59" s="1"/>
  <c r="S24" i="59" s="1"/>
  <c r="F24" i="59"/>
  <c r="G24" i="59" s="1"/>
  <c r="D24" i="59"/>
  <c r="J23" i="59"/>
  <c r="H23" i="59"/>
  <c r="I23" i="59" s="1"/>
  <c r="S23" i="59" s="1"/>
  <c r="F23" i="59"/>
  <c r="G23" i="59" s="1"/>
  <c r="D23" i="59"/>
  <c r="J22" i="59"/>
  <c r="H22" i="59"/>
  <c r="I22" i="59" s="1"/>
  <c r="S22" i="59" s="1"/>
  <c r="F22" i="59"/>
  <c r="G22" i="59" s="1"/>
  <c r="D22" i="59"/>
  <c r="J21" i="59"/>
  <c r="H21" i="59"/>
  <c r="I21" i="59" s="1"/>
  <c r="S21" i="59" s="1"/>
  <c r="F21" i="59"/>
  <c r="G21" i="59" s="1"/>
  <c r="D21" i="59"/>
  <c r="J20" i="59"/>
  <c r="H20" i="59"/>
  <c r="I20" i="59" s="1"/>
  <c r="S20" i="59" s="1"/>
  <c r="F20" i="59"/>
  <c r="G20" i="59" s="1"/>
  <c r="D20" i="59"/>
  <c r="J19" i="59"/>
  <c r="H19" i="59"/>
  <c r="I19" i="59" s="1"/>
  <c r="S19" i="59" s="1"/>
  <c r="F19" i="59"/>
  <c r="G19" i="59" s="1"/>
  <c r="D19" i="59"/>
  <c r="J18" i="59"/>
  <c r="R18" i="59" s="1"/>
  <c r="H18" i="59"/>
  <c r="I18" i="59" s="1"/>
  <c r="S18" i="59" s="1"/>
  <c r="F18" i="59"/>
  <c r="G18" i="59" s="1"/>
  <c r="D18" i="59"/>
  <c r="J17" i="59"/>
  <c r="H17" i="59"/>
  <c r="I17" i="59" s="1"/>
  <c r="S17" i="59" s="1"/>
  <c r="F17" i="59"/>
  <c r="G17" i="59" s="1"/>
  <c r="D17" i="59"/>
  <c r="J16" i="59"/>
  <c r="R16" i="59" s="1"/>
  <c r="H16" i="59"/>
  <c r="I16" i="59" s="1"/>
  <c r="S16" i="59" s="1"/>
  <c r="F16" i="59"/>
  <c r="G16" i="59" s="1"/>
  <c r="D16" i="59"/>
  <c r="J15" i="59"/>
  <c r="H15" i="59"/>
  <c r="I15" i="59" s="1"/>
  <c r="S15" i="59" s="1"/>
  <c r="F15" i="59"/>
  <c r="G15" i="59" s="1"/>
  <c r="D15" i="59"/>
  <c r="J14" i="59"/>
  <c r="R14" i="59" s="1"/>
  <c r="H14" i="59"/>
  <c r="I14" i="59" s="1"/>
  <c r="S14" i="59" s="1"/>
  <c r="F14" i="59"/>
  <c r="G14" i="59" s="1"/>
  <c r="D14" i="59"/>
  <c r="J13" i="59"/>
  <c r="I13" i="59"/>
  <c r="S13" i="59" s="1"/>
  <c r="H13" i="59"/>
  <c r="F13" i="59"/>
  <c r="G13" i="59" s="1"/>
  <c r="D13" i="59"/>
  <c r="J12" i="59"/>
  <c r="H12" i="59"/>
  <c r="I12" i="59" s="1"/>
  <c r="S12" i="59" s="1"/>
  <c r="F12" i="59"/>
  <c r="D12" i="59"/>
  <c r="R20" i="59" l="1"/>
  <c r="R17" i="59"/>
  <c r="R30" i="59"/>
  <c r="R22" i="59"/>
  <c r="R24" i="59"/>
  <c r="R13" i="59"/>
  <c r="D31" i="59"/>
  <c r="H31" i="59"/>
  <c r="I31" i="59" s="1"/>
  <c r="F31" i="59"/>
  <c r="G31" i="59" s="1"/>
  <c r="R21" i="59"/>
  <c r="F30" i="60"/>
  <c r="M30" i="60"/>
  <c r="J31" i="59"/>
  <c r="N30" i="60"/>
  <c r="R26" i="59"/>
  <c r="I26" i="59"/>
  <c r="S26" i="59" s="1"/>
  <c r="S31" i="59" s="1"/>
  <c r="R15" i="59"/>
  <c r="R19" i="59"/>
  <c r="R23" i="59"/>
  <c r="R27" i="59"/>
  <c r="G12" i="59"/>
  <c r="R12" i="59"/>
  <c r="J30" i="57"/>
  <c r="R31" i="59" l="1"/>
  <c r="D30" i="58"/>
  <c r="M29" i="58"/>
  <c r="M28" i="58"/>
  <c r="M27" i="58"/>
  <c r="M26" i="58"/>
  <c r="M25" i="58"/>
  <c r="M24" i="58"/>
  <c r="M23" i="58"/>
  <c r="M22" i="58"/>
  <c r="M21" i="58"/>
  <c r="M20" i="58"/>
  <c r="M19" i="58"/>
  <c r="M18" i="58"/>
  <c r="M17" i="58"/>
  <c r="M16" i="58"/>
  <c r="M15" i="58"/>
  <c r="M14" i="58"/>
  <c r="M13" i="58"/>
  <c r="M12" i="58"/>
  <c r="M11" i="58"/>
  <c r="L11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O30" i="58"/>
  <c r="N30" i="58"/>
  <c r="K30" i="58"/>
  <c r="J30" i="58"/>
  <c r="I30" i="58"/>
  <c r="H30" i="58"/>
  <c r="G30" i="58"/>
  <c r="F30" i="58"/>
  <c r="C30" i="58"/>
  <c r="B30" i="58"/>
  <c r="L29" i="58"/>
  <c r="L28" i="58"/>
  <c r="L27" i="58"/>
  <c r="L26" i="58"/>
  <c r="L25" i="58"/>
  <c r="L24" i="58"/>
  <c r="L23" i="58"/>
  <c r="L22" i="58"/>
  <c r="L21" i="58"/>
  <c r="L20" i="58"/>
  <c r="L19" i="58"/>
  <c r="L18" i="58"/>
  <c r="L17" i="58"/>
  <c r="L16" i="58"/>
  <c r="L15" i="58"/>
  <c r="L14" i="58"/>
  <c r="L13" i="58"/>
  <c r="L12" i="58"/>
  <c r="V31" i="57"/>
  <c r="U31" i="57"/>
  <c r="Q31" i="57"/>
  <c r="P31" i="57"/>
  <c r="N31" i="57"/>
  <c r="M31" i="57"/>
  <c r="L31" i="57"/>
  <c r="K31" i="57"/>
  <c r="C31" i="57"/>
  <c r="B31" i="57"/>
  <c r="H30" i="57"/>
  <c r="I30" i="57" s="1"/>
  <c r="S30" i="57" s="1"/>
  <c r="F30" i="57"/>
  <c r="G30" i="57" s="1"/>
  <c r="D30" i="57"/>
  <c r="J29" i="57"/>
  <c r="H29" i="57"/>
  <c r="I29" i="57" s="1"/>
  <c r="S29" i="57" s="1"/>
  <c r="F29" i="57"/>
  <c r="G29" i="57" s="1"/>
  <c r="D29" i="57"/>
  <c r="J28" i="57"/>
  <c r="H28" i="57"/>
  <c r="I28" i="57" s="1"/>
  <c r="S28" i="57" s="1"/>
  <c r="F28" i="57"/>
  <c r="G28" i="57" s="1"/>
  <c r="D28" i="57"/>
  <c r="J27" i="57"/>
  <c r="H27" i="57"/>
  <c r="I27" i="57" s="1"/>
  <c r="S27" i="57" s="1"/>
  <c r="F27" i="57"/>
  <c r="G27" i="57" s="1"/>
  <c r="D27" i="57"/>
  <c r="J26" i="57"/>
  <c r="H26" i="57"/>
  <c r="I26" i="57" s="1"/>
  <c r="S26" i="57" s="1"/>
  <c r="F26" i="57"/>
  <c r="G26" i="57" s="1"/>
  <c r="D26" i="57"/>
  <c r="J25" i="57"/>
  <c r="H25" i="57"/>
  <c r="I25" i="57" s="1"/>
  <c r="S25" i="57" s="1"/>
  <c r="F25" i="57"/>
  <c r="G25" i="57" s="1"/>
  <c r="D25" i="57"/>
  <c r="J24" i="57"/>
  <c r="H24" i="57"/>
  <c r="I24" i="57" s="1"/>
  <c r="S24" i="57" s="1"/>
  <c r="F24" i="57"/>
  <c r="G24" i="57" s="1"/>
  <c r="D24" i="57"/>
  <c r="J23" i="57"/>
  <c r="H23" i="57"/>
  <c r="I23" i="57" s="1"/>
  <c r="S23" i="57" s="1"/>
  <c r="F23" i="57"/>
  <c r="G23" i="57" s="1"/>
  <c r="D23" i="57"/>
  <c r="J22" i="57"/>
  <c r="H22" i="57"/>
  <c r="I22" i="57" s="1"/>
  <c r="S22" i="57" s="1"/>
  <c r="F22" i="57"/>
  <c r="G22" i="57" s="1"/>
  <c r="D22" i="57"/>
  <c r="J21" i="57"/>
  <c r="H21" i="57"/>
  <c r="I21" i="57" s="1"/>
  <c r="S21" i="57" s="1"/>
  <c r="F21" i="57"/>
  <c r="G21" i="57" s="1"/>
  <c r="D21" i="57"/>
  <c r="J20" i="57"/>
  <c r="H20" i="57"/>
  <c r="I20" i="57" s="1"/>
  <c r="S20" i="57" s="1"/>
  <c r="F20" i="57"/>
  <c r="G20" i="57" s="1"/>
  <c r="D20" i="57"/>
  <c r="J19" i="57"/>
  <c r="H19" i="57"/>
  <c r="I19" i="57" s="1"/>
  <c r="S19" i="57" s="1"/>
  <c r="F19" i="57"/>
  <c r="G19" i="57" s="1"/>
  <c r="D19" i="57"/>
  <c r="J18" i="57"/>
  <c r="H18" i="57"/>
  <c r="I18" i="57" s="1"/>
  <c r="S18" i="57" s="1"/>
  <c r="F18" i="57"/>
  <c r="G18" i="57" s="1"/>
  <c r="D18" i="57"/>
  <c r="J17" i="57"/>
  <c r="H17" i="57"/>
  <c r="I17" i="57" s="1"/>
  <c r="S17" i="57" s="1"/>
  <c r="F17" i="57"/>
  <c r="G17" i="57" s="1"/>
  <c r="D17" i="57"/>
  <c r="J16" i="57"/>
  <c r="H16" i="57"/>
  <c r="I16" i="57" s="1"/>
  <c r="S16" i="57" s="1"/>
  <c r="F16" i="57"/>
  <c r="G16" i="57" s="1"/>
  <c r="D16" i="57"/>
  <c r="J15" i="57"/>
  <c r="H15" i="57"/>
  <c r="I15" i="57" s="1"/>
  <c r="S15" i="57" s="1"/>
  <c r="F15" i="57"/>
  <c r="G15" i="57" s="1"/>
  <c r="D15" i="57"/>
  <c r="J14" i="57"/>
  <c r="H14" i="57"/>
  <c r="I14" i="57" s="1"/>
  <c r="S14" i="57" s="1"/>
  <c r="F14" i="57"/>
  <c r="G14" i="57" s="1"/>
  <c r="D14" i="57"/>
  <c r="J13" i="57"/>
  <c r="H13" i="57"/>
  <c r="I13" i="57" s="1"/>
  <c r="S13" i="57" s="1"/>
  <c r="F13" i="57"/>
  <c r="G13" i="57" s="1"/>
  <c r="D13" i="57"/>
  <c r="J12" i="57"/>
  <c r="J31" i="57" s="1"/>
  <c r="H12" i="57"/>
  <c r="F12" i="57"/>
  <c r="D12" i="57"/>
  <c r="R13" i="57" l="1"/>
  <c r="R17" i="57"/>
  <c r="R18" i="57"/>
  <c r="R20" i="57"/>
  <c r="R21" i="57"/>
  <c r="R22" i="57"/>
  <c r="R24" i="57"/>
  <c r="R25" i="57"/>
  <c r="R26" i="57"/>
  <c r="R28" i="57"/>
  <c r="R14" i="57"/>
  <c r="R30" i="57"/>
  <c r="R29" i="57"/>
  <c r="F31" i="57"/>
  <c r="G31" i="57" s="1"/>
  <c r="R16" i="57"/>
  <c r="L30" i="58"/>
  <c r="D31" i="57"/>
  <c r="E30" i="58"/>
  <c r="H31" i="57"/>
  <c r="I31" i="57" s="1"/>
  <c r="I12" i="57"/>
  <c r="S12" i="57" s="1"/>
  <c r="S31" i="57" s="1"/>
  <c r="M30" i="58"/>
  <c r="R15" i="57"/>
  <c r="R19" i="57"/>
  <c r="R23" i="57"/>
  <c r="R27" i="57"/>
  <c r="G12" i="57"/>
  <c r="R12" i="57" s="1"/>
  <c r="S29" i="55"/>
  <c r="R31" i="57" l="1"/>
  <c r="R22" i="55"/>
  <c r="K21" i="56"/>
  <c r="D21" i="56"/>
  <c r="N30" i="56" l="1"/>
  <c r="M30" i="56"/>
  <c r="J30" i="56"/>
  <c r="I30" i="56"/>
  <c r="H30" i="56"/>
  <c r="G30" i="56"/>
  <c r="F30" i="56"/>
  <c r="E30" i="56"/>
  <c r="C30" i="56"/>
  <c r="B30" i="56"/>
  <c r="L29" i="56"/>
  <c r="K29" i="56"/>
  <c r="D29" i="56"/>
  <c r="L28" i="56"/>
  <c r="K28" i="56"/>
  <c r="D28" i="56"/>
  <c r="L27" i="56"/>
  <c r="K27" i="56"/>
  <c r="D27" i="56"/>
  <c r="L26" i="56"/>
  <c r="K26" i="56"/>
  <c r="D26" i="56"/>
  <c r="L25" i="56"/>
  <c r="K25" i="56"/>
  <c r="D25" i="56"/>
  <c r="L24" i="56"/>
  <c r="K24" i="56"/>
  <c r="D24" i="56"/>
  <c r="L23" i="56"/>
  <c r="K23" i="56"/>
  <c r="D23" i="56"/>
  <c r="L22" i="56"/>
  <c r="K22" i="56"/>
  <c r="D22" i="56"/>
  <c r="L21" i="56"/>
  <c r="L20" i="56"/>
  <c r="K20" i="56"/>
  <c r="D20" i="56"/>
  <c r="L19" i="56"/>
  <c r="K19" i="56"/>
  <c r="D19" i="56"/>
  <c r="L18" i="56"/>
  <c r="K18" i="56"/>
  <c r="D18" i="56"/>
  <c r="L17" i="56"/>
  <c r="K17" i="56"/>
  <c r="D17" i="56"/>
  <c r="L16" i="56"/>
  <c r="K16" i="56"/>
  <c r="D16" i="56"/>
  <c r="L15" i="56"/>
  <c r="K15" i="56"/>
  <c r="D15" i="56"/>
  <c r="L14" i="56"/>
  <c r="K14" i="56"/>
  <c r="D14" i="56"/>
  <c r="L13" i="56"/>
  <c r="K13" i="56"/>
  <c r="D13" i="56"/>
  <c r="L12" i="56"/>
  <c r="K12" i="56"/>
  <c r="D12" i="56"/>
  <c r="L11" i="56"/>
  <c r="K11" i="56"/>
  <c r="D11" i="56"/>
  <c r="V31" i="55"/>
  <c r="U31" i="55"/>
  <c r="Q31" i="55"/>
  <c r="P31" i="55"/>
  <c r="N31" i="55"/>
  <c r="M31" i="55"/>
  <c r="L31" i="55"/>
  <c r="K31" i="55"/>
  <c r="C31" i="55"/>
  <c r="B31" i="55"/>
  <c r="J30" i="55"/>
  <c r="H30" i="55"/>
  <c r="I30" i="55" s="1"/>
  <c r="S30" i="55" s="1"/>
  <c r="F30" i="55"/>
  <c r="G30" i="55" s="1"/>
  <c r="D30" i="55"/>
  <c r="J29" i="55"/>
  <c r="H29" i="55"/>
  <c r="I29" i="55" s="1"/>
  <c r="F29" i="55"/>
  <c r="G29" i="55" s="1"/>
  <c r="D29" i="55"/>
  <c r="J28" i="55"/>
  <c r="H28" i="55"/>
  <c r="I28" i="55" s="1"/>
  <c r="S28" i="55" s="1"/>
  <c r="F28" i="55"/>
  <c r="G28" i="55" s="1"/>
  <c r="D28" i="55"/>
  <c r="J27" i="55"/>
  <c r="H27" i="55"/>
  <c r="I27" i="55" s="1"/>
  <c r="S27" i="55" s="1"/>
  <c r="F27" i="55"/>
  <c r="G27" i="55" s="1"/>
  <c r="D27" i="55"/>
  <c r="J26" i="55"/>
  <c r="H26" i="55"/>
  <c r="I26" i="55" s="1"/>
  <c r="S26" i="55" s="1"/>
  <c r="F26" i="55"/>
  <c r="G26" i="55" s="1"/>
  <c r="D26" i="55"/>
  <c r="J25" i="55"/>
  <c r="H25" i="55"/>
  <c r="I25" i="55" s="1"/>
  <c r="S25" i="55" s="1"/>
  <c r="F25" i="55"/>
  <c r="G25" i="55" s="1"/>
  <c r="D25" i="55"/>
  <c r="J24" i="55"/>
  <c r="H24" i="55"/>
  <c r="I24" i="55" s="1"/>
  <c r="S24" i="55" s="1"/>
  <c r="F24" i="55"/>
  <c r="G24" i="55" s="1"/>
  <c r="D24" i="55"/>
  <c r="J23" i="55"/>
  <c r="I23" i="55"/>
  <c r="S23" i="55" s="1"/>
  <c r="H23" i="55"/>
  <c r="F23" i="55"/>
  <c r="G23" i="55" s="1"/>
  <c r="D23" i="55"/>
  <c r="J22" i="55"/>
  <c r="H22" i="55"/>
  <c r="I22" i="55" s="1"/>
  <c r="S22" i="55" s="1"/>
  <c r="F22" i="55"/>
  <c r="G22" i="55" s="1"/>
  <c r="D22" i="55"/>
  <c r="J21" i="55"/>
  <c r="H21" i="55"/>
  <c r="I21" i="55" s="1"/>
  <c r="S21" i="55" s="1"/>
  <c r="F21" i="55"/>
  <c r="G21" i="55" s="1"/>
  <c r="D21" i="55"/>
  <c r="J20" i="55"/>
  <c r="H20" i="55"/>
  <c r="I20" i="55" s="1"/>
  <c r="S20" i="55" s="1"/>
  <c r="F20" i="55"/>
  <c r="G20" i="55" s="1"/>
  <c r="D20" i="55"/>
  <c r="J19" i="55"/>
  <c r="H19" i="55"/>
  <c r="I19" i="55" s="1"/>
  <c r="S19" i="55" s="1"/>
  <c r="F19" i="55"/>
  <c r="G19" i="55" s="1"/>
  <c r="D19" i="55"/>
  <c r="J18" i="55"/>
  <c r="H18" i="55"/>
  <c r="I18" i="55" s="1"/>
  <c r="S18" i="55" s="1"/>
  <c r="F18" i="55"/>
  <c r="G18" i="55" s="1"/>
  <c r="D18" i="55"/>
  <c r="J17" i="55"/>
  <c r="H17" i="55"/>
  <c r="I17" i="55" s="1"/>
  <c r="S17" i="55" s="1"/>
  <c r="F17" i="55"/>
  <c r="G17" i="55" s="1"/>
  <c r="D17" i="55"/>
  <c r="J16" i="55"/>
  <c r="H16" i="55"/>
  <c r="I16" i="55" s="1"/>
  <c r="S16" i="55" s="1"/>
  <c r="F16" i="55"/>
  <c r="G16" i="55" s="1"/>
  <c r="D16" i="55"/>
  <c r="J15" i="55"/>
  <c r="H15" i="55"/>
  <c r="I15" i="55" s="1"/>
  <c r="S15" i="55" s="1"/>
  <c r="F15" i="55"/>
  <c r="G15" i="55" s="1"/>
  <c r="D15" i="55"/>
  <c r="J14" i="55"/>
  <c r="H14" i="55"/>
  <c r="I14" i="55" s="1"/>
  <c r="S14" i="55" s="1"/>
  <c r="F14" i="55"/>
  <c r="G14" i="55" s="1"/>
  <c r="D14" i="55"/>
  <c r="J13" i="55"/>
  <c r="H13" i="55"/>
  <c r="I13" i="55" s="1"/>
  <c r="S13" i="55" s="1"/>
  <c r="F13" i="55"/>
  <c r="G13" i="55" s="1"/>
  <c r="R13" i="55" s="1"/>
  <c r="D13" i="55"/>
  <c r="J12" i="55"/>
  <c r="H12" i="55"/>
  <c r="F12" i="55"/>
  <c r="D12" i="55"/>
  <c r="R27" i="55" l="1"/>
  <c r="R14" i="55"/>
  <c r="R30" i="55"/>
  <c r="R25" i="55"/>
  <c r="R24" i="55"/>
  <c r="R26" i="55"/>
  <c r="R28" i="55"/>
  <c r="D31" i="55"/>
  <c r="R29" i="55"/>
  <c r="R15" i="55"/>
  <c r="R16" i="55"/>
  <c r="R17" i="55"/>
  <c r="R18" i="55"/>
  <c r="R19" i="55"/>
  <c r="R20" i="55"/>
  <c r="R21" i="55"/>
  <c r="R23" i="55"/>
  <c r="J31" i="55"/>
  <c r="F31" i="55"/>
  <c r="G31" i="55" s="1"/>
  <c r="H31" i="55"/>
  <c r="I31" i="55" s="1"/>
  <c r="I12" i="55"/>
  <c r="S12" i="55" s="1"/>
  <c r="S31" i="55" s="1"/>
  <c r="K30" i="56"/>
  <c r="L30" i="56"/>
  <c r="D30" i="56"/>
  <c r="G12" i="55"/>
  <c r="R12" i="55" s="1"/>
  <c r="Q30" i="54"/>
  <c r="P30" i="54"/>
  <c r="M30" i="54"/>
  <c r="L30" i="54"/>
  <c r="K30" i="54"/>
  <c r="J30" i="54"/>
  <c r="I30" i="54"/>
  <c r="H30" i="54"/>
  <c r="F30" i="54"/>
  <c r="G30" i="54" s="1"/>
  <c r="E30" i="54"/>
  <c r="D30" i="54"/>
  <c r="C30" i="54"/>
  <c r="B30" i="54"/>
  <c r="O29" i="54"/>
  <c r="N29" i="54"/>
  <c r="G29" i="54"/>
  <c r="O28" i="54"/>
  <c r="N28" i="54"/>
  <c r="G28" i="54"/>
  <c r="O27" i="54"/>
  <c r="N27" i="54"/>
  <c r="G27" i="54"/>
  <c r="O26" i="54"/>
  <c r="N26" i="54"/>
  <c r="G26" i="54"/>
  <c r="O25" i="54"/>
  <c r="N25" i="54"/>
  <c r="G25" i="54"/>
  <c r="O24" i="54"/>
  <c r="N24" i="54"/>
  <c r="G24" i="54"/>
  <c r="O23" i="54"/>
  <c r="N23" i="54"/>
  <c r="G23" i="54"/>
  <c r="O22" i="54"/>
  <c r="N22" i="54"/>
  <c r="G22" i="54"/>
  <c r="O21" i="54"/>
  <c r="N21" i="54"/>
  <c r="G21" i="54"/>
  <c r="O20" i="54"/>
  <c r="N20" i="54"/>
  <c r="G20" i="54"/>
  <c r="O19" i="54"/>
  <c r="N19" i="54"/>
  <c r="G19" i="54"/>
  <c r="O18" i="54"/>
  <c r="N18" i="54"/>
  <c r="G18" i="54"/>
  <c r="O17" i="54"/>
  <c r="N17" i="54"/>
  <c r="G17" i="54"/>
  <c r="O16" i="54"/>
  <c r="N16" i="54"/>
  <c r="G16" i="54"/>
  <c r="O15" i="54"/>
  <c r="N15" i="54"/>
  <c r="G15" i="54"/>
  <c r="O14" i="54"/>
  <c r="N14" i="54"/>
  <c r="G14" i="54"/>
  <c r="O13" i="54"/>
  <c r="N13" i="54"/>
  <c r="G13" i="54"/>
  <c r="O12" i="54"/>
  <c r="N12" i="54"/>
  <c r="G12" i="54"/>
  <c r="O11" i="54"/>
  <c r="O30" i="54" s="1"/>
  <c r="N11" i="54"/>
  <c r="N30" i="54" s="1"/>
  <c r="G11" i="54"/>
  <c r="V31" i="53"/>
  <c r="U31" i="53"/>
  <c r="Q31" i="53"/>
  <c r="P31" i="53"/>
  <c r="O31" i="53"/>
  <c r="N31" i="53"/>
  <c r="M31" i="53"/>
  <c r="L31" i="53"/>
  <c r="K31" i="53"/>
  <c r="H31" i="53"/>
  <c r="I31" i="53" s="1"/>
  <c r="C31" i="53"/>
  <c r="D31" i="53" s="1"/>
  <c r="B31" i="53"/>
  <c r="J30" i="53"/>
  <c r="R30" i="53" s="1"/>
  <c r="H30" i="53"/>
  <c r="I30" i="53" s="1"/>
  <c r="S30" i="53" s="1"/>
  <c r="F30" i="53"/>
  <c r="G30" i="53" s="1"/>
  <c r="D30" i="53"/>
  <c r="J29" i="53"/>
  <c r="R29" i="53" s="1"/>
  <c r="H29" i="53"/>
  <c r="I29" i="53" s="1"/>
  <c r="S29" i="53" s="1"/>
  <c r="F29" i="53"/>
  <c r="G29" i="53" s="1"/>
  <c r="D29" i="53"/>
  <c r="J28" i="53"/>
  <c r="R28" i="53" s="1"/>
  <c r="H28" i="53"/>
  <c r="I28" i="53" s="1"/>
  <c r="S28" i="53" s="1"/>
  <c r="F28" i="53"/>
  <c r="G28" i="53" s="1"/>
  <c r="D28" i="53"/>
  <c r="J27" i="53"/>
  <c r="R27" i="53" s="1"/>
  <c r="H27" i="53"/>
  <c r="I27" i="53" s="1"/>
  <c r="S27" i="53" s="1"/>
  <c r="F27" i="53"/>
  <c r="G27" i="53" s="1"/>
  <c r="D27" i="53"/>
  <c r="J26" i="53"/>
  <c r="R26" i="53" s="1"/>
  <c r="H26" i="53"/>
  <c r="I26" i="53" s="1"/>
  <c r="S26" i="53" s="1"/>
  <c r="F26" i="53"/>
  <c r="G26" i="53" s="1"/>
  <c r="D26" i="53"/>
  <c r="J25" i="53"/>
  <c r="R25" i="53" s="1"/>
  <c r="H25" i="53"/>
  <c r="I25" i="53" s="1"/>
  <c r="S25" i="53" s="1"/>
  <c r="F25" i="53"/>
  <c r="G25" i="53" s="1"/>
  <c r="D25" i="53"/>
  <c r="J24" i="53"/>
  <c r="R24" i="53" s="1"/>
  <c r="H24" i="53"/>
  <c r="I24" i="53" s="1"/>
  <c r="S24" i="53" s="1"/>
  <c r="F24" i="53"/>
  <c r="G24" i="53" s="1"/>
  <c r="D24" i="53"/>
  <c r="J23" i="53"/>
  <c r="R23" i="53" s="1"/>
  <c r="H23" i="53"/>
  <c r="I23" i="53" s="1"/>
  <c r="S23" i="53" s="1"/>
  <c r="F23" i="53"/>
  <c r="G23" i="53" s="1"/>
  <c r="D23" i="53"/>
  <c r="J22" i="53"/>
  <c r="R22" i="53" s="1"/>
  <c r="H22" i="53"/>
  <c r="I22" i="53" s="1"/>
  <c r="S22" i="53" s="1"/>
  <c r="F22" i="53"/>
  <c r="G22" i="53" s="1"/>
  <c r="D22" i="53"/>
  <c r="J21" i="53"/>
  <c r="R21" i="53" s="1"/>
  <c r="H21" i="53"/>
  <c r="I21" i="53" s="1"/>
  <c r="S21" i="53" s="1"/>
  <c r="F21" i="53"/>
  <c r="G21" i="53" s="1"/>
  <c r="D21" i="53"/>
  <c r="I20" i="53"/>
  <c r="S20" i="53" s="1"/>
  <c r="H20" i="53"/>
  <c r="F20" i="53"/>
  <c r="G20" i="53" s="1"/>
  <c r="R20" i="53" s="1"/>
  <c r="D20" i="53"/>
  <c r="J19" i="53"/>
  <c r="R19" i="53" s="1"/>
  <c r="I19" i="53"/>
  <c r="S19" i="53" s="1"/>
  <c r="H19" i="53"/>
  <c r="F19" i="53"/>
  <c r="G19" i="53" s="1"/>
  <c r="D19" i="53"/>
  <c r="J18" i="53"/>
  <c r="R18" i="53" s="1"/>
  <c r="I18" i="53"/>
  <c r="S18" i="53" s="1"/>
  <c r="H18" i="53"/>
  <c r="F18" i="53"/>
  <c r="G18" i="53" s="1"/>
  <c r="D18" i="53"/>
  <c r="J17" i="53"/>
  <c r="I17" i="53"/>
  <c r="S17" i="53" s="1"/>
  <c r="H17" i="53"/>
  <c r="F17" i="53"/>
  <c r="G17" i="53" s="1"/>
  <c r="D17" i="53"/>
  <c r="J16" i="53"/>
  <c r="R16" i="53" s="1"/>
  <c r="I16" i="53"/>
  <c r="S16" i="53" s="1"/>
  <c r="H16" i="53"/>
  <c r="F16" i="53"/>
  <c r="G16" i="53" s="1"/>
  <c r="D16" i="53"/>
  <c r="J15" i="53"/>
  <c r="R15" i="53" s="1"/>
  <c r="I15" i="53"/>
  <c r="S15" i="53" s="1"/>
  <c r="H15" i="53"/>
  <c r="F15" i="53"/>
  <c r="G15" i="53" s="1"/>
  <c r="D15" i="53"/>
  <c r="J14" i="53"/>
  <c r="R14" i="53" s="1"/>
  <c r="I14" i="53"/>
  <c r="S14" i="53" s="1"/>
  <c r="H14" i="53"/>
  <c r="F14" i="53"/>
  <c r="G14" i="53" s="1"/>
  <c r="D14" i="53"/>
  <c r="J13" i="53"/>
  <c r="I13" i="53"/>
  <c r="S13" i="53" s="1"/>
  <c r="H13" i="53"/>
  <c r="F13" i="53"/>
  <c r="G13" i="53" s="1"/>
  <c r="D13" i="53"/>
  <c r="J12" i="53"/>
  <c r="J31" i="53" s="1"/>
  <c r="I12" i="53"/>
  <c r="S12" i="53" s="1"/>
  <c r="H12" i="53"/>
  <c r="F12" i="53"/>
  <c r="F31" i="53" s="1"/>
  <c r="G31" i="53" s="1"/>
  <c r="D12" i="53"/>
  <c r="P29" i="52"/>
  <c r="O29" i="52"/>
  <c r="L29" i="52"/>
  <c r="K29" i="52"/>
  <c r="J29" i="52"/>
  <c r="I29" i="52"/>
  <c r="H29" i="52"/>
  <c r="G29" i="52"/>
  <c r="F29" i="52"/>
  <c r="E29" i="52"/>
  <c r="D29" i="52"/>
  <c r="C29" i="52"/>
  <c r="B29" i="52"/>
  <c r="N28" i="52"/>
  <c r="M28" i="52"/>
  <c r="F28" i="52"/>
  <c r="N27" i="52"/>
  <c r="M27" i="52"/>
  <c r="F27" i="52"/>
  <c r="N26" i="52"/>
  <c r="M26" i="52"/>
  <c r="F26" i="52"/>
  <c r="N25" i="52"/>
  <c r="M25" i="52"/>
  <c r="F25" i="52"/>
  <c r="N24" i="52"/>
  <c r="M24" i="52"/>
  <c r="F24" i="52"/>
  <c r="N23" i="52"/>
  <c r="M23" i="52"/>
  <c r="F23" i="52"/>
  <c r="N22" i="52"/>
  <c r="M22" i="52"/>
  <c r="F22" i="52"/>
  <c r="N21" i="52"/>
  <c r="M21" i="52"/>
  <c r="F21" i="52"/>
  <c r="N20" i="52"/>
  <c r="M20" i="52"/>
  <c r="F20" i="52"/>
  <c r="N19" i="52"/>
  <c r="M19" i="52"/>
  <c r="F19" i="52"/>
  <c r="N18" i="52"/>
  <c r="M18" i="52"/>
  <c r="F18" i="52"/>
  <c r="N17" i="52"/>
  <c r="M17" i="52"/>
  <c r="F17" i="52"/>
  <c r="N16" i="52"/>
  <c r="M16" i="52"/>
  <c r="F16" i="52"/>
  <c r="N15" i="52"/>
  <c r="M15" i="52"/>
  <c r="F15" i="52"/>
  <c r="N14" i="52"/>
  <c r="M14" i="52"/>
  <c r="F14" i="52"/>
  <c r="N13" i="52"/>
  <c r="M13" i="52"/>
  <c r="F13" i="52"/>
  <c r="N12" i="52"/>
  <c r="M12" i="52"/>
  <c r="F12" i="52"/>
  <c r="N11" i="52"/>
  <c r="N29" i="52" s="1"/>
  <c r="M11" i="52"/>
  <c r="F11" i="52"/>
  <c r="N10" i="52"/>
  <c r="M10" i="52"/>
  <c r="M29" i="52" s="1"/>
  <c r="F10" i="52"/>
  <c r="R31" i="55" l="1"/>
  <c r="S31" i="53"/>
  <c r="R13" i="53"/>
  <c r="R17" i="53"/>
  <c r="G12" i="53"/>
  <c r="R12" i="53"/>
  <c r="U31" i="51"/>
  <c r="Q31" i="51"/>
  <c r="P31" i="51"/>
  <c r="O31" i="51"/>
  <c r="N31" i="51"/>
  <c r="M31" i="51"/>
  <c r="L31" i="51"/>
  <c r="K31" i="51"/>
  <c r="C31" i="51"/>
  <c r="D31" i="51" s="1"/>
  <c r="B31" i="51"/>
  <c r="J30" i="51"/>
  <c r="I30" i="51"/>
  <c r="S30" i="51" s="1"/>
  <c r="H30" i="51"/>
  <c r="F30" i="51"/>
  <c r="G30" i="51" s="1"/>
  <c r="D30" i="51"/>
  <c r="J29" i="51"/>
  <c r="R29" i="51" s="1"/>
  <c r="I29" i="51"/>
  <c r="S29" i="51" s="1"/>
  <c r="H29" i="51"/>
  <c r="F29" i="51"/>
  <c r="G29" i="51" s="1"/>
  <c r="D29" i="51"/>
  <c r="J28" i="51"/>
  <c r="R28" i="51" s="1"/>
  <c r="I28" i="51"/>
  <c r="S28" i="51" s="1"/>
  <c r="H28" i="51"/>
  <c r="F28" i="51"/>
  <c r="G28" i="51" s="1"/>
  <c r="D28" i="51"/>
  <c r="J27" i="51"/>
  <c r="R27" i="51" s="1"/>
  <c r="I27" i="51"/>
  <c r="S27" i="51" s="1"/>
  <c r="H27" i="51"/>
  <c r="F27" i="51"/>
  <c r="G27" i="51" s="1"/>
  <c r="D27" i="51"/>
  <c r="J26" i="51"/>
  <c r="I26" i="51"/>
  <c r="S26" i="51" s="1"/>
  <c r="H26" i="51"/>
  <c r="F26" i="51"/>
  <c r="G26" i="51" s="1"/>
  <c r="D26" i="51"/>
  <c r="J25" i="51"/>
  <c r="R25" i="51" s="1"/>
  <c r="I25" i="51"/>
  <c r="S25" i="51" s="1"/>
  <c r="H25" i="51"/>
  <c r="F25" i="51"/>
  <c r="G25" i="51" s="1"/>
  <c r="D25" i="51"/>
  <c r="J24" i="51"/>
  <c r="R24" i="51" s="1"/>
  <c r="I24" i="51"/>
  <c r="S24" i="51" s="1"/>
  <c r="H24" i="51"/>
  <c r="F24" i="51"/>
  <c r="G24" i="51" s="1"/>
  <c r="D24" i="51"/>
  <c r="J23" i="51"/>
  <c r="R23" i="51" s="1"/>
  <c r="I23" i="51"/>
  <c r="S23" i="51" s="1"/>
  <c r="H23" i="51"/>
  <c r="F23" i="51"/>
  <c r="G23" i="51" s="1"/>
  <c r="D23" i="51"/>
  <c r="J22" i="51"/>
  <c r="I22" i="51"/>
  <c r="S22" i="51" s="1"/>
  <c r="H22" i="51"/>
  <c r="F22" i="51"/>
  <c r="G22" i="51" s="1"/>
  <c r="D22" i="51"/>
  <c r="J21" i="51"/>
  <c r="R21" i="51" s="1"/>
  <c r="I21" i="51"/>
  <c r="S21" i="51" s="1"/>
  <c r="H21" i="51"/>
  <c r="F21" i="51"/>
  <c r="G21" i="51" s="1"/>
  <c r="D21" i="51"/>
  <c r="J20" i="51"/>
  <c r="R20" i="51" s="1"/>
  <c r="I20" i="51"/>
  <c r="S20" i="51" s="1"/>
  <c r="H20" i="51"/>
  <c r="F20" i="51"/>
  <c r="G20" i="51" s="1"/>
  <c r="D20" i="51"/>
  <c r="J19" i="51"/>
  <c r="R19" i="51" s="1"/>
  <c r="I19" i="51"/>
  <c r="S19" i="51" s="1"/>
  <c r="H19" i="51"/>
  <c r="F19" i="51"/>
  <c r="G19" i="51" s="1"/>
  <c r="D19" i="51"/>
  <c r="J18" i="51"/>
  <c r="I18" i="51"/>
  <c r="S18" i="51" s="1"/>
  <c r="H18" i="51"/>
  <c r="F18" i="51"/>
  <c r="G18" i="51" s="1"/>
  <c r="D18" i="51"/>
  <c r="J17" i="51"/>
  <c r="R17" i="51" s="1"/>
  <c r="I17" i="51"/>
  <c r="S17" i="51" s="1"/>
  <c r="H17" i="51"/>
  <c r="F17" i="51"/>
  <c r="G17" i="51" s="1"/>
  <c r="D17" i="51"/>
  <c r="J16" i="51"/>
  <c r="R16" i="51" s="1"/>
  <c r="I16" i="51"/>
  <c r="S16" i="51" s="1"/>
  <c r="H16" i="51"/>
  <c r="F16" i="51"/>
  <c r="G16" i="51" s="1"/>
  <c r="D16" i="51"/>
  <c r="J15" i="51"/>
  <c r="R15" i="51" s="1"/>
  <c r="I15" i="51"/>
  <c r="S15" i="51" s="1"/>
  <c r="H15" i="51"/>
  <c r="F15" i="51"/>
  <c r="G15" i="51" s="1"/>
  <c r="D15" i="51"/>
  <c r="J14" i="51"/>
  <c r="I14" i="51"/>
  <c r="S14" i="51" s="1"/>
  <c r="H14" i="51"/>
  <c r="F14" i="51"/>
  <c r="G14" i="51" s="1"/>
  <c r="D14" i="51"/>
  <c r="J13" i="51"/>
  <c r="R13" i="51" s="1"/>
  <c r="I13" i="51"/>
  <c r="S13" i="51" s="1"/>
  <c r="H13" i="51"/>
  <c r="F13" i="51"/>
  <c r="G13" i="51" s="1"/>
  <c r="D13" i="51"/>
  <c r="J12" i="51"/>
  <c r="J31" i="51" s="1"/>
  <c r="I12" i="51"/>
  <c r="S12" i="51" s="1"/>
  <c r="H12" i="51"/>
  <c r="H31" i="51" s="1"/>
  <c r="I31" i="51" s="1"/>
  <c r="F12" i="51"/>
  <c r="F31" i="51" s="1"/>
  <c r="G31" i="51" s="1"/>
  <c r="D12" i="51"/>
  <c r="R31" i="53" l="1"/>
  <c r="S31" i="51"/>
  <c r="R14" i="51"/>
  <c r="R18" i="51"/>
  <c r="R22" i="51"/>
  <c r="R26" i="51"/>
  <c r="R30" i="51"/>
  <c r="G12" i="51"/>
  <c r="R12" i="51"/>
  <c r="R31" i="51" l="1"/>
  <c r="M30" i="48" l="1"/>
  <c r="D30" i="48"/>
  <c r="L14" i="48" l="1"/>
  <c r="L13" i="48"/>
  <c r="L12" i="48"/>
  <c r="L11" i="48"/>
  <c r="L29" i="48"/>
  <c r="L28" i="48"/>
  <c r="L27" i="48"/>
  <c r="L26" i="48"/>
  <c r="L25" i="48"/>
  <c r="L24" i="48"/>
  <c r="L23" i="48"/>
  <c r="L22" i="48"/>
  <c r="L21" i="48"/>
  <c r="L20" i="48"/>
  <c r="L19" i="48"/>
  <c r="L18" i="48"/>
  <c r="L17" i="48"/>
  <c r="L15" i="48"/>
  <c r="L16" i="48"/>
  <c r="M28" i="48" l="1"/>
  <c r="M27" i="48"/>
  <c r="M26" i="48"/>
  <c r="M25" i="48"/>
  <c r="M24" i="48"/>
  <c r="M23" i="48"/>
  <c r="M22" i="48"/>
  <c r="M21" i="48"/>
  <c r="M20" i="48"/>
  <c r="M19" i="48"/>
  <c r="M18" i="48"/>
  <c r="M17" i="48"/>
  <c r="M16" i="48"/>
  <c r="M15" i="48"/>
  <c r="M14" i="48"/>
  <c r="M13" i="48"/>
  <c r="M12" i="48"/>
  <c r="M11" i="48"/>
  <c r="M29" i="48"/>
  <c r="E29" i="48"/>
  <c r="E28" i="48"/>
  <c r="E27" i="48"/>
  <c r="E26" i="48"/>
  <c r="E25" i="48"/>
  <c r="E24" i="48"/>
  <c r="E23" i="48"/>
  <c r="E22" i="48"/>
  <c r="E21" i="48"/>
  <c r="E20" i="48"/>
  <c r="E19" i="48"/>
  <c r="E18" i="48"/>
  <c r="E17" i="48"/>
  <c r="E16" i="48"/>
  <c r="E15" i="48"/>
  <c r="E14" i="48"/>
  <c r="E13" i="48"/>
  <c r="E12" i="48"/>
  <c r="E11" i="48"/>
  <c r="O30" i="48"/>
  <c r="N30" i="48"/>
  <c r="K30" i="48"/>
  <c r="J30" i="48"/>
  <c r="I30" i="48"/>
  <c r="H30" i="48"/>
  <c r="G30" i="48"/>
  <c r="F30" i="48"/>
  <c r="C30" i="48"/>
  <c r="B30" i="48"/>
  <c r="V31" i="47"/>
  <c r="U31" i="47"/>
  <c r="Q31" i="47"/>
  <c r="P31" i="47"/>
  <c r="N31" i="47"/>
  <c r="M31" i="47"/>
  <c r="L31" i="47"/>
  <c r="K31" i="47"/>
  <c r="C31" i="47"/>
  <c r="B31" i="47"/>
  <c r="J30" i="47"/>
  <c r="H30" i="47"/>
  <c r="I30" i="47" s="1"/>
  <c r="S30" i="47" s="1"/>
  <c r="F30" i="47"/>
  <c r="G30" i="47" s="1"/>
  <c r="D30" i="47"/>
  <c r="J29" i="47"/>
  <c r="H29" i="47"/>
  <c r="I29" i="47" s="1"/>
  <c r="S29" i="47" s="1"/>
  <c r="F29" i="47"/>
  <c r="G29" i="47" s="1"/>
  <c r="D29" i="47"/>
  <c r="J28" i="47"/>
  <c r="H28" i="47"/>
  <c r="I28" i="47" s="1"/>
  <c r="S28" i="47" s="1"/>
  <c r="F28" i="47"/>
  <c r="G28" i="47" s="1"/>
  <c r="D28" i="47"/>
  <c r="J27" i="47"/>
  <c r="H27" i="47"/>
  <c r="I27" i="47" s="1"/>
  <c r="S27" i="47" s="1"/>
  <c r="F27" i="47"/>
  <c r="G27" i="47" s="1"/>
  <c r="D27" i="47"/>
  <c r="J26" i="47"/>
  <c r="H26" i="47"/>
  <c r="I26" i="47" s="1"/>
  <c r="S26" i="47" s="1"/>
  <c r="F26" i="47"/>
  <c r="G26" i="47" s="1"/>
  <c r="D26" i="47"/>
  <c r="J25" i="47"/>
  <c r="H25" i="47"/>
  <c r="I25" i="47" s="1"/>
  <c r="S25" i="47" s="1"/>
  <c r="F25" i="47"/>
  <c r="G25" i="47" s="1"/>
  <c r="D25" i="47"/>
  <c r="J24" i="47"/>
  <c r="H24" i="47"/>
  <c r="I24" i="47" s="1"/>
  <c r="S24" i="47" s="1"/>
  <c r="F24" i="47"/>
  <c r="G24" i="47" s="1"/>
  <c r="D24" i="47"/>
  <c r="J23" i="47"/>
  <c r="H23" i="47"/>
  <c r="I23" i="47" s="1"/>
  <c r="S23" i="47" s="1"/>
  <c r="F23" i="47"/>
  <c r="G23" i="47" s="1"/>
  <c r="D23" i="47"/>
  <c r="J22" i="47"/>
  <c r="H22" i="47"/>
  <c r="I22" i="47" s="1"/>
  <c r="S22" i="47" s="1"/>
  <c r="F22" i="47"/>
  <c r="G22" i="47" s="1"/>
  <c r="D22" i="47"/>
  <c r="J21" i="47"/>
  <c r="H21" i="47"/>
  <c r="I21" i="47" s="1"/>
  <c r="S21" i="47" s="1"/>
  <c r="F21" i="47"/>
  <c r="G21" i="47" s="1"/>
  <c r="D21" i="47"/>
  <c r="J20" i="47"/>
  <c r="H20" i="47"/>
  <c r="I20" i="47" s="1"/>
  <c r="S20" i="47" s="1"/>
  <c r="F20" i="47"/>
  <c r="G20" i="47" s="1"/>
  <c r="D20" i="47"/>
  <c r="J19" i="47"/>
  <c r="H19" i="47"/>
  <c r="I19" i="47" s="1"/>
  <c r="S19" i="47" s="1"/>
  <c r="F19" i="47"/>
  <c r="G19" i="47" s="1"/>
  <c r="D19" i="47"/>
  <c r="J18" i="47"/>
  <c r="H18" i="47"/>
  <c r="I18" i="47" s="1"/>
  <c r="S18" i="47" s="1"/>
  <c r="F18" i="47"/>
  <c r="G18" i="47" s="1"/>
  <c r="D18" i="47"/>
  <c r="J17" i="47"/>
  <c r="H17" i="47"/>
  <c r="I17" i="47" s="1"/>
  <c r="S17" i="47" s="1"/>
  <c r="F17" i="47"/>
  <c r="G17" i="47" s="1"/>
  <c r="D17" i="47"/>
  <c r="J16" i="47"/>
  <c r="H16" i="47"/>
  <c r="I16" i="47" s="1"/>
  <c r="S16" i="47" s="1"/>
  <c r="F16" i="47"/>
  <c r="G16" i="47" s="1"/>
  <c r="D16" i="47"/>
  <c r="J15" i="47"/>
  <c r="H15" i="47"/>
  <c r="I15" i="47" s="1"/>
  <c r="S15" i="47" s="1"/>
  <c r="F15" i="47"/>
  <c r="G15" i="47" s="1"/>
  <c r="D15" i="47"/>
  <c r="J14" i="47"/>
  <c r="H14" i="47"/>
  <c r="I14" i="47" s="1"/>
  <c r="S14" i="47" s="1"/>
  <c r="F14" i="47"/>
  <c r="G14" i="47" s="1"/>
  <c r="D14" i="47"/>
  <c r="J13" i="47"/>
  <c r="H13" i="47"/>
  <c r="I13" i="47" s="1"/>
  <c r="S13" i="47" s="1"/>
  <c r="F13" i="47"/>
  <c r="G13" i="47" s="1"/>
  <c r="D13" i="47"/>
  <c r="J12" i="47"/>
  <c r="H12" i="47"/>
  <c r="I12" i="47" s="1"/>
  <c r="S12" i="47" s="1"/>
  <c r="F12" i="47"/>
  <c r="F31" i="47" s="1"/>
  <c r="D12" i="47"/>
  <c r="G31" i="47" l="1"/>
  <c r="L30" i="48"/>
  <c r="D31" i="47"/>
  <c r="S31" i="47"/>
  <c r="J31" i="47"/>
  <c r="E30" i="48"/>
  <c r="R13" i="47"/>
  <c r="R14" i="47"/>
  <c r="R15" i="47"/>
  <c r="R16" i="47"/>
  <c r="R17" i="47"/>
  <c r="R18" i="47"/>
  <c r="R19" i="47"/>
  <c r="R20" i="47"/>
  <c r="R21" i="47"/>
  <c r="R22" i="47"/>
  <c r="R23" i="47"/>
  <c r="R24" i="47"/>
  <c r="R25" i="47"/>
  <c r="R26" i="47"/>
  <c r="R27" i="47"/>
  <c r="R28" i="47"/>
  <c r="R29" i="47"/>
  <c r="R30" i="47"/>
  <c r="H31" i="47"/>
  <c r="I31" i="47" s="1"/>
  <c r="G12" i="47"/>
  <c r="R12" i="47" s="1"/>
  <c r="H15" i="45"/>
  <c r="I15" i="45" s="1"/>
  <c r="S15" i="45" s="1"/>
  <c r="F30" i="46"/>
  <c r="L11" i="46"/>
  <c r="K29" i="46"/>
  <c r="K28" i="46"/>
  <c r="K27" i="46"/>
  <c r="K26" i="46"/>
  <c r="K25" i="46"/>
  <c r="K24" i="46"/>
  <c r="K23" i="46"/>
  <c r="K22" i="46"/>
  <c r="K21" i="46"/>
  <c r="K20" i="46"/>
  <c r="K19" i="46"/>
  <c r="K18" i="46"/>
  <c r="K17" i="46"/>
  <c r="K16" i="46"/>
  <c r="K15" i="46"/>
  <c r="K14" i="46"/>
  <c r="K13" i="46"/>
  <c r="K12" i="46"/>
  <c r="K11" i="46"/>
  <c r="D29" i="46"/>
  <c r="D28" i="46"/>
  <c r="D27" i="46"/>
  <c r="D26" i="46"/>
  <c r="D25" i="46"/>
  <c r="D24" i="46"/>
  <c r="D23" i="46"/>
  <c r="D22" i="46"/>
  <c r="D21" i="46"/>
  <c r="D20" i="46"/>
  <c r="D19" i="46"/>
  <c r="D18" i="46"/>
  <c r="D17" i="46"/>
  <c r="D16" i="46"/>
  <c r="D15" i="46"/>
  <c r="D14" i="46"/>
  <c r="D13" i="46"/>
  <c r="D12" i="46"/>
  <c r="D11" i="46"/>
  <c r="N30" i="46"/>
  <c r="M30" i="46"/>
  <c r="J30" i="46"/>
  <c r="I30" i="46"/>
  <c r="H30" i="46"/>
  <c r="G30" i="46"/>
  <c r="E30" i="46"/>
  <c r="C30" i="46"/>
  <c r="B30" i="46"/>
  <c r="L29" i="46"/>
  <c r="L28" i="46"/>
  <c r="L27" i="46"/>
  <c r="L26" i="46"/>
  <c r="L25" i="46"/>
  <c r="L24" i="46"/>
  <c r="L23" i="46"/>
  <c r="L22" i="46"/>
  <c r="L21" i="46"/>
  <c r="L20" i="46"/>
  <c r="L19" i="46"/>
  <c r="L18" i="46"/>
  <c r="L17" i="46"/>
  <c r="L16" i="46"/>
  <c r="L15" i="46"/>
  <c r="L14" i="46"/>
  <c r="L13" i="46"/>
  <c r="L12" i="46"/>
  <c r="V31" i="45"/>
  <c r="U31" i="45"/>
  <c r="Q31" i="45"/>
  <c r="P31" i="45"/>
  <c r="N31" i="45"/>
  <c r="M31" i="45"/>
  <c r="L31" i="45"/>
  <c r="K31" i="45"/>
  <c r="C31" i="45"/>
  <c r="B31" i="45"/>
  <c r="J30" i="45"/>
  <c r="H30" i="45"/>
  <c r="I30" i="45" s="1"/>
  <c r="S30" i="45" s="1"/>
  <c r="F30" i="45"/>
  <c r="G30" i="45" s="1"/>
  <c r="D30" i="45"/>
  <c r="J29" i="45"/>
  <c r="H29" i="45"/>
  <c r="I29" i="45" s="1"/>
  <c r="S29" i="45" s="1"/>
  <c r="F29" i="45"/>
  <c r="G29" i="45" s="1"/>
  <c r="D29" i="45"/>
  <c r="J28" i="45"/>
  <c r="H28" i="45"/>
  <c r="I28" i="45" s="1"/>
  <c r="S28" i="45" s="1"/>
  <c r="F28" i="45"/>
  <c r="G28" i="45" s="1"/>
  <c r="D28" i="45"/>
  <c r="J27" i="45"/>
  <c r="H27" i="45"/>
  <c r="I27" i="45" s="1"/>
  <c r="S27" i="45" s="1"/>
  <c r="F27" i="45"/>
  <c r="G27" i="45" s="1"/>
  <c r="D27" i="45"/>
  <c r="J26" i="45"/>
  <c r="H26" i="45"/>
  <c r="I26" i="45" s="1"/>
  <c r="S26" i="45" s="1"/>
  <c r="F26" i="45"/>
  <c r="G26" i="45" s="1"/>
  <c r="D26" i="45"/>
  <c r="J25" i="45"/>
  <c r="H25" i="45"/>
  <c r="I25" i="45" s="1"/>
  <c r="S25" i="45" s="1"/>
  <c r="F25" i="45"/>
  <c r="G25" i="45" s="1"/>
  <c r="D25" i="45"/>
  <c r="J24" i="45"/>
  <c r="H24" i="45"/>
  <c r="I24" i="45" s="1"/>
  <c r="S24" i="45" s="1"/>
  <c r="F24" i="45"/>
  <c r="G24" i="45" s="1"/>
  <c r="D24" i="45"/>
  <c r="J23" i="45"/>
  <c r="H23" i="45"/>
  <c r="I23" i="45" s="1"/>
  <c r="S23" i="45" s="1"/>
  <c r="F23" i="45"/>
  <c r="G23" i="45" s="1"/>
  <c r="D23" i="45"/>
  <c r="J22" i="45"/>
  <c r="H22" i="45"/>
  <c r="I22" i="45" s="1"/>
  <c r="S22" i="45" s="1"/>
  <c r="F22" i="45"/>
  <c r="G22" i="45" s="1"/>
  <c r="D22" i="45"/>
  <c r="J21" i="45"/>
  <c r="H21" i="45"/>
  <c r="I21" i="45" s="1"/>
  <c r="S21" i="45" s="1"/>
  <c r="F21" i="45"/>
  <c r="G21" i="45" s="1"/>
  <c r="D21" i="45"/>
  <c r="J20" i="45"/>
  <c r="H20" i="45"/>
  <c r="I20" i="45" s="1"/>
  <c r="S20" i="45" s="1"/>
  <c r="F20" i="45"/>
  <c r="G20" i="45" s="1"/>
  <c r="D20" i="45"/>
  <c r="J19" i="45"/>
  <c r="H19" i="45"/>
  <c r="I19" i="45" s="1"/>
  <c r="S19" i="45" s="1"/>
  <c r="F19" i="45"/>
  <c r="G19" i="45" s="1"/>
  <c r="D19" i="45"/>
  <c r="J18" i="45"/>
  <c r="H18" i="45"/>
  <c r="I18" i="45" s="1"/>
  <c r="S18" i="45" s="1"/>
  <c r="F18" i="45"/>
  <c r="G18" i="45" s="1"/>
  <c r="D18" i="45"/>
  <c r="J17" i="45"/>
  <c r="H17" i="45"/>
  <c r="I17" i="45" s="1"/>
  <c r="S17" i="45" s="1"/>
  <c r="F17" i="45"/>
  <c r="G17" i="45" s="1"/>
  <c r="D17" i="45"/>
  <c r="J16" i="45"/>
  <c r="H16" i="45"/>
  <c r="I16" i="45" s="1"/>
  <c r="S16" i="45" s="1"/>
  <c r="F16" i="45"/>
  <c r="G16" i="45" s="1"/>
  <c r="D16" i="45"/>
  <c r="J15" i="45"/>
  <c r="F15" i="45"/>
  <c r="G15" i="45" s="1"/>
  <c r="D15" i="45"/>
  <c r="J14" i="45"/>
  <c r="H14" i="45"/>
  <c r="I14" i="45" s="1"/>
  <c r="S14" i="45" s="1"/>
  <c r="F14" i="45"/>
  <c r="G14" i="45" s="1"/>
  <c r="D14" i="45"/>
  <c r="J13" i="45"/>
  <c r="H13" i="45"/>
  <c r="I13" i="45" s="1"/>
  <c r="S13" i="45" s="1"/>
  <c r="F13" i="45"/>
  <c r="G13" i="45" s="1"/>
  <c r="D13" i="45"/>
  <c r="J12" i="45"/>
  <c r="H12" i="45"/>
  <c r="I12" i="45" s="1"/>
  <c r="S12" i="45" s="1"/>
  <c r="F12" i="45"/>
  <c r="G12" i="45" s="1"/>
  <c r="D12" i="45"/>
  <c r="R31" i="47" l="1"/>
  <c r="J31" i="45"/>
  <c r="D30" i="46"/>
  <c r="S31" i="45"/>
  <c r="F31" i="45"/>
  <c r="G31" i="45" s="1"/>
  <c r="D31" i="45"/>
  <c r="R12" i="45"/>
  <c r="R13" i="45"/>
  <c r="R14" i="45"/>
  <c r="R15" i="45"/>
  <c r="R16" i="45"/>
  <c r="R17" i="45"/>
  <c r="R18" i="45"/>
  <c r="R19" i="45"/>
  <c r="R20" i="45"/>
  <c r="R21" i="45"/>
  <c r="R22" i="45"/>
  <c r="R23" i="45"/>
  <c r="R24" i="45"/>
  <c r="R25" i="45"/>
  <c r="R26" i="45"/>
  <c r="R27" i="45"/>
  <c r="R28" i="45"/>
  <c r="R29" i="45"/>
  <c r="R30" i="45"/>
  <c r="L30" i="46"/>
  <c r="K30" i="46"/>
  <c r="H31" i="45"/>
  <c r="E32" i="44"/>
  <c r="E30" i="44"/>
  <c r="R31" i="45" l="1"/>
  <c r="I31" i="45"/>
  <c r="P32" i="44"/>
  <c r="H32" i="44"/>
  <c r="D32" i="44"/>
  <c r="C32" i="44"/>
  <c r="O31" i="44"/>
  <c r="N31" i="44"/>
  <c r="G31" i="44"/>
  <c r="Q30" i="44"/>
  <c r="Q32" i="44" s="1"/>
  <c r="P30" i="44"/>
  <c r="M30" i="44"/>
  <c r="M32" i="44" s="1"/>
  <c r="L30" i="44"/>
  <c r="L32" i="44" s="1"/>
  <c r="K30" i="44"/>
  <c r="K32" i="44" s="1"/>
  <c r="J30" i="44"/>
  <c r="J32" i="44" s="1"/>
  <c r="I30" i="44"/>
  <c r="I32" i="44" s="1"/>
  <c r="H30" i="44"/>
  <c r="F30" i="44"/>
  <c r="G30" i="44" s="1"/>
  <c r="D30" i="44"/>
  <c r="C30" i="44"/>
  <c r="B30" i="44"/>
  <c r="B32" i="44" s="1"/>
  <c r="O29" i="44"/>
  <c r="N29" i="44"/>
  <c r="G29" i="44"/>
  <c r="O28" i="44"/>
  <c r="N28" i="44"/>
  <c r="G28" i="44"/>
  <c r="O27" i="44"/>
  <c r="N27" i="44"/>
  <c r="G27" i="44"/>
  <c r="O26" i="44"/>
  <c r="N26" i="44"/>
  <c r="G26" i="44"/>
  <c r="O25" i="44"/>
  <c r="N25" i="44"/>
  <c r="G25" i="44"/>
  <c r="O24" i="44"/>
  <c r="N24" i="44"/>
  <c r="G24" i="44"/>
  <c r="O23" i="44"/>
  <c r="N23" i="44"/>
  <c r="G23" i="44"/>
  <c r="O22" i="44"/>
  <c r="N22" i="44"/>
  <c r="G22" i="44"/>
  <c r="O21" i="44"/>
  <c r="N21" i="44"/>
  <c r="G21" i="44"/>
  <c r="O20" i="44"/>
  <c r="N20" i="44"/>
  <c r="G20" i="44"/>
  <c r="O19" i="44"/>
  <c r="N19" i="44"/>
  <c r="G19" i="44"/>
  <c r="O18" i="44"/>
  <c r="N18" i="44"/>
  <c r="G18" i="44"/>
  <c r="O17" i="44"/>
  <c r="N17" i="44"/>
  <c r="G17" i="44"/>
  <c r="O16" i="44"/>
  <c r="N16" i="44"/>
  <c r="G16" i="44"/>
  <c r="O15" i="44"/>
  <c r="N15" i="44"/>
  <c r="G15" i="44"/>
  <c r="O14" i="44"/>
  <c r="N14" i="44"/>
  <c r="G14" i="44"/>
  <c r="O13" i="44"/>
  <c r="N13" i="44"/>
  <c r="G13" i="44"/>
  <c r="O12" i="44"/>
  <c r="N12" i="44"/>
  <c r="G12" i="44"/>
  <c r="O11" i="44"/>
  <c r="N11" i="44"/>
  <c r="G11" i="44"/>
  <c r="V33" i="43"/>
  <c r="U33" i="43"/>
  <c r="O33" i="43"/>
  <c r="M33" i="43"/>
  <c r="J32" i="43"/>
  <c r="H32" i="43"/>
  <c r="I32" i="43" s="1"/>
  <c r="S32" i="43" s="1"/>
  <c r="F32" i="43"/>
  <c r="G32" i="43" s="1"/>
  <c r="D32" i="43"/>
  <c r="V31" i="43"/>
  <c r="U31" i="43"/>
  <c r="Q31" i="43"/>
  <c r="Q33" i="43" s="1"/>
  <c r="P31" i="43"/>
  <c r="P33" i="43" s="1"/>
  <c r="N31" i="43"/>
  <c r="N33" i="43" s="1"/>
  <c r="M31" i="43"/>
  <c r="L31" i="43"/>
  <c r="L33" i="43" s="1"/>
  <c r="K31" i="43"/>
  <c r="K33" i="43" s="1"/>
  <c r="C31" i="43"/>
  <c r="C33" i="43" s="1"/>
  <c r="B31" i="43"/>
  <c r="B33" i="43" s="1"/>
  <c r="J30" i="43"/>
  <c r="H30" i="43"/>
  <c r="I30" i="43" s="1"/>
  <c r="S30" i="43" s="1"/>
  <c r="F30" i="43"/>
  <c r="G30" i="43" s="1"/>
  <c r="D30" i="43"/>
  <c r="J29" i="43"/>
  <c r="R29" i="43" s="1"/>
  <c r="H29" i="43"/>
  <c r="I29" i="43" s="1"/>
  <c r="S29" i="43" s="1"/>
  <c r="F29" i="43"/>
  <c r="G29" i="43" s="1"/>
  <c r="D29" i="43"/>
  <c r="J28" i="43"/>
  <c r="H28" i="43"/>
  <c r="I28" i="43" s="1"/>
  <c r="S28" i="43" s="1"/>
  <c r="F28" i="43"/>
  <c r="G28" i="43" s="1"/>
  <c r="D28" i="43"/>
  <c r="J27" i="43"/>
  <c r="H27" i="43"/>
  <c r="I27" i="43" s="1"/>
  <c r="S27" i="43" s="1"/>
  <c r="F27" i="43"/>
  <c r="G27" i="43" s="1"/>
  <c r="D27" i="43"/>
  <c r="J26" i="43"/>
  <c r="R26" i="43" s="1"/>
  <c r="H26" i="43"/>
  <c r="I26" i="43" s="1"/>
  <c r="S26" i="43" s="1"/>
  <c r="F26" i="43"/>
  <c r="G26" i="43" s="1"/>
  <c r="D26" i="43"/>
  <c r="J25" i="43"/>
  <c r="H25" i="43"/>
  <c r="I25" i="43" s="1"/>
  <c r="S25" i="43" s="1"/>
  <c r="F25" i="43"/>
  <c r="G25" i="43" s="1"/>
  <c r="D25" i="43"/>
  <c r="J24" i="43"/>
  <c r="H24" i="43"/>
  <c r="I24" i="43" s="1"/>
  <c r="S24" i="43" s="1"/>
  <c r="F24" i="43"/>
  <c r="G24" i="43" s="1"/>
  <c r="D24" i="43"/>
  <c r="J23" i="43"/>
  <c r="R23" i="43" s="1"/>
  <c r="H23" i="43"/>
  <c r="I23" i="43" s="1"/>
  <c r="S23" i="43" s="1"/>
  <c r="F23" i="43"/>
  <c r="G23" i="43" s="1"/>
  <c r="D23" i="43"/>
  <c r="J22" i="43"/>
  <c r="R22" i="43" s="1"/>
  <c r="H22" i="43"/>
  <c r="I22" i="43" s="1"/>
  <c r="S22" i="43" s="1"/>
  <c r="F22" i="43"/>
  <c r="G22" i="43" s="1"/>
  <c r="D22" i="43"/>
  <c r="J21" i="43"/>
  <c r="H21" i="43"/>
  <c r="I21" i="43" s="1"/>
  <c r="S21" i="43" s="1"/>
  <c r="F21" i="43"/>
  <c r="G21" i="43" s="1"/>
  <c r="D21" i="43"/>
  <c r="J20" i="43"/>
  <c r="H20" i="43"/>
  <c r="I20" i="43" s="1"/>
  <c r="S20" i="43" s="1"/>
  <c r="F20" i="43"/>
  <c r="G20" i="43" s="1"/>
  <c r="D20" i="43"/>
  <c r="J19" i="43"/>
  <c r="R19" i="43" s="1"/>
  <c r="H19" i="43"/>
  <c r="I19" i="43" s="1"/>
  <c r="S19" i="43" s="1"/>
  <c r="F19" i="43"/>
  <c r="G19" i="43" s="1"/>
  <c r="D19" i="43"/>
  <c r="J18" i="43"/>
  <c r="H18" i="43"/>
  <c r="I18" i="43" s="1"/>
  <c r="S18" i="43" s="1"/>
  <c r="F18" i="43"/>
  <c r="G18" i="43" s="1"/>
  <c r="D18" i="43"/>
  <c r="J17" i="43"/>
  <c r="R17" i="43" s="1"/>
  <c r="H17" i="43"/>
  <c r="I17" i="43" s="1"/>
  <c r="S17" i="43" s="1"/>
  <c r="F17" i="43"/>
  <c r="G17" i="43" s="1"/>
  <c r="D17" i="43"/>
  <c r="J16" i="43"/>
  <c r="H16" i="43"/>
  <c r="I16" i="43" s="1"/>
  <c r="S16" i="43" s="1"/>
  <c r="F16" i="43"/>
  <c r="G16" i="43" s="1"/>
  <c r="D16" i="43"/>
  <c r="J15" i="43"/>
  <c r="R15" i="43" s="1"/>
  <c r="H15" i="43"/>
  <c r="I15" i="43" s="1"/>
  <c r="S15" i="43" s="1"/>
  <c r="F15" i="43"/>
  <c r="G15" i="43" s="1"/>
  <c r="D15" i="43"/>
  <c r="J14" i="43"/>
  <c r="R14" i="43" s="1"/>
  <c r="H14" i="43"/>
  <c r="I14" i="43" s="1"/>
  <c r="S14" i="43" s="1"/>
  <c r="F14" i="43"/>
  <c r="G14" i="43" s="1"/>
  <c r="D14" i="43"/>
  <c r="J13" i="43"/>
  <c r="R13" i="43" s="1"/>
  <c r="H13" i="43"/>
  <c r="I13" i="43" s="1"/>
  <c r="S13" i="43" s="1"/>
  <c r="F13" i="43"/>
  <c r="G13" i="43" s="1"/>
  <c r="D13" i="43"/>
  <c r="J12" i="43"/>
  <c r="H12" i="43"/>
  <c r="I12" i="43" s="1"/>
  <c r="S12" i="43" s="1"/>
  <c r="F12" i="43"/>
  <c r="G12" i="43" s="1"/>
  <c r="D12" i="43"/>
  <c r="R21" i="43" l="1"/>
  <c r="R32" i="43"/>
  <c r="R27" i="43"/>
  <c r="R16" i="43"/>
  <c r="R28" i="43"/>
  <c r="R30" i="43"/>
  <c r="R25" i="43"/>
  <c r="R24" i="43"/>
  <c r="S31" i="43"/>
  <c r="S33" i="43" s="1"/>
  <c r="R18" i="43"/>
  <c r="R20" i="43"/>
  <c r="R12" i="43"/>
  <c r="J31" i="43"/>
  <c r="J33" i="43" s="1"/>
  <c r="D31" i="43"/>
  <c r="F31" i="43"/>
  <c r="G31" i="43" s="1"/>
  <c r="N32" i="44"/>
  <c r="N30" i="44"/>
  <c r="O30" i="44"/>
  <c r="F32" i="44"/>
  <c r="D33" i="43"/>
  <c r="H31" i="43"/>
  <c r="J27" i="41"/>
  <c r="O18" i="42"/>
  <c r="N18" i="42"/>
  <c r="F33" i="43" l="1"/>
  <c r="G33" i="43" s="1"/>
  <c r="R31" i="43"/>
  <c r="R33" i="43" s="1"/>
  <c r="O32" i="44"/>
  <c r="G32" i="44"/>
  <c r="H33" i="43"/>
  <c r="I33" i="43" s="1"/>
  <c r="I31" i="43"/>
  <c r="O11" i="42"/>
  <c r="N31" i="42"/>
  <c r="N28" i="42"/>
  <c r="N27" i="42"/>
  <c r="N26" i="42"/>
  <c r="N25" i="42"/>
  <c r="N24" i="42"/>
  <c r="N23" i="42"/>
  <c r="N22" i="42"/>
  <c r="N21" i="42"/>
  <c r="N20" i="42"/>
  <c r="N19" i="42"/>
  <c r="N17" i="42"/>
  <c r="N16" i="42"/>
  <c r="N15" i="42"/>
  <c r="N14" i="42"/>
  <c r="N13" i="42"/>
  <c r="N12" i="42"/>
  <c r="N11" i="42"/>
  <c r="N29" i="42"/>
  <c r="G31" i="42" l="1"/>
  <c r="G28" i="42"/>
  <c r="G27" i="42"/>
  <c r="G26" i="42"/>
  <c r="G25" i="42"/>
  <c r="G24" i="42"/>
  <c r="G23" i="42"/>
  <c r="G22" i="42"/>
  <c r="G21" i="42"/>
  <c r="G20" i="42"/>
  <c r="G19" i="42"/>
  <c r="G18" i="42"/>
  <c r="G17" i="42"/>
  <c r="G16" i="42"/>
  <c r="G15" i="42"/>
  <c r="G14" i="42"/>
  <c r="G13" i="42"/>
  <c r="G12" i="42"/>
  <c r="G11" i="42"/>
  <c r="G29" i="42"/>
  <c r="O31" i="42" l="1"/>
  <c r="Q30" i="42"/>
  <c r="Q32" i="42" s="1"/>
  <c r="P30" i="42"/>
  <c r="P32" i="42" s="1"/>
  <c r="M30" i="42"/>
  <c r="M32" i="42" s="1"/>
  <c r="L30" i="42"/>
  <c r="K30" i="42"/>
  <c r="K32" i="42" s="1"/>
  <c r="J30" i="42"/>
  <c r="J32" i="42" s="1"/>
  <c r="I30" i="42"/>
  <c r="I32" i="42" s="1"/>
  <c r="H30" i="42"/>
  <c r="H32" i="42" s="1"/>
  <c r="F30" i="42"/>
  <c r="D30" i="42"/>
  <c r="C30" i="42"/>
  <c r="C32" i="42" s="1"/>
  <c r="B30" i="42"/>
  <c r="B32" i="42" s="1"/>
  <c r="O29" i="42"/>
  <c r="O28" i="42"/>
  <c r="O27" i="42"/>
  <c r="O26" i="42"/>
  <c r="O25" i="42"/>
  <c r="O24" i="42"/>
  <c r="O23" i="42"/>
  <c r="O22" i="42"/>
  <c r="O21" i="42"/>
  <c r="O20" i="42"/>
  <c r="O19" i="42"/>
  <c r="O17" i="42"/>
  <c r="O16" i="42"/>
  <c r="O15" i="42"/>
  <c r="O14" i="42"/>
  <c r="O13" i="42"/>
  <c r="O12" i="42"/>
  <c r="L32" i="42" l="1"/>
  <c r="N32" i="42" s="1"/>
  <c r="N30" i="42"/>
  <c r="F32" i="42"/>
  <c r="G32" i="42" s="1"/>
  <c r="G30" i="42"/>
  <c r="O30" i="42"/>
  <c r="D32" i="42"/>
  <c r="V33" i="41"/>
  <c r="O33" i="41"/>
  <c r="M33" i="41"/>
  <c r="L33" i="41"/>
  <c r="J32" i="41"/>
  <c r="H32" i="41"/>
  <c r="I32" i="41" s="1"/>
  <c r="S32" i="41" s="1"/>
  <c r="F32" i="41"/>
  <c r="G32" i="41" s="1"/>
  <c r="D32" i="41"/>
  <c r="V31" i="41"/>
  <c r="U31" i="41"/>
  <c r="U33" i="41" s="1"/>
  <c r="Q31" i="41"/>
  <c r="Q33" i="41" s="1"/>
  <c r="P31" i="41"/>
  <c r="P33" i="41" s="1"/>
  <c r="N31" i="41"/>
  <c r="N33" i="41" s="1"/>
  <c r="M31" i="41"/>
  <c r="L31" i="41"/>
  <c r="K31" i="41"/>
  <c r="K33" i="41" s="1"/>
  <c r="C31" i="41"/>
  <c r="C33" i="41" s="1"/>
  <c r="B31" i="41"/>
  <c r="B33" i="41" s="1"/>
  <c r="J30" i="41"/>
  <c r="H30" i="41"/>
  <c r="I30" i="41" s="1"/>
  <c r="S30" i="41" s="1"/>
  <c r="F30" i="41"/>
  <c r="G30" i="41" s="1"/>
  <c r="D30" i="41"/>
  <c r="J29" i="41"/>
  <c r="H29" i="41"/>
  <c r="I29" i="41" s="1"/>
  <c r="S29" i="41" s="1"/>
  <c r="F29" i="41"/>
  <c r="G29" i="41" s="1"/>
  <c r="D29" i="41"/>
  <c r="J28" i="41"/>
  <c r="H28" i="41"/>
  <c r="I28" i="41" s="1"/>
  <c r="S28" i="41" s="1"/>
  <c r="F28" i="41"/>
  <c r="G28" i="41" s="1"/>
  <c r="D28" i="41"/>
  <c r="H27" i="41"/>
  <c r="I27" i="41" s="1"/>
  <c r="S27" i="41" s="1"/>
  <c r="F27" i="41"/>
  <c r="G27" i="41" s="1"/>
  <c r="D27" i="41"/>
  <c r="J26" i="41"/>
  <c r="H26" i="41"/>
  <c r="I26" i="41" s="1"/>
  <c r="S26" i="41" s="1"/>
  <c r="F26" i="41"/>
  <c r="G26" i="41" s="1"/>
  <c r="D26" i="41"/>
  <c r="J25" i="41"/>
  <c r="H25" i="41"/>
  <c r="I25" i="41" s="1"/>
  <c r="S25" i="41" s="1"/>
  <c r="F25" i="41"/>
  <c r="G25" i="41" s="1"/>
  <c r="D25" i="41"/>
  <c r="J24" i="41"/>
  <c r="H24" i="41"/>
  <c r="I24" i="41" s="1"/>
  <c r="S24" i="41" s="1"/>
  <c r="F24" i="41"/>
  <c r="G24" i="41" s="1"/>
  <c r="D24" i="41"/>
  <c r="J23" i="41"/>
  <c r="H23" i="41"/>
  <c r="I23" i="41" s="1"/>
  <c r="S23" i="41" s="1"/>
  <c r="F23" i="41"/>
  <c r="G23" i="41" s="1"/>
  <c r="D23" i="41"/>
  <c r="J22" i="41"/>
  <c r="H22" i="41"/>
  <c r="I22" i="41" s="1"/>
  <c r="S22" i="41" s="1"/>
  <c r="F22" i="41"/>
  <c r="G22" i="41" s="1"/>
  <c r="D22" i="41"/>
  <c r="J21" i="41"/>
  <c r="H21" i="41"/>
  <c r="I21" i="41" s="1"/>
  <c r="S21" i="41" s="1"/>
  <c r="F21" i="41"/>
  <c r="G21" i="41" s="1"/>
  <c r="D21" i="41"/>
  <c r="J20" i="41"/>
  <c r="H20" i="41"/>
  <c r="I20" i="41" s="1"/>
  <c r="S20" i="41" s="1"/>
  <c r="F20" i="41"/>
  <c r="G20" i="41" s="1"/>
  <c r="D20" i="41"/>
  <c r="J19" i="41"/>
  <c r="H19" i="41"/>
  <c r="I19" i="41" s="1"/>
  <c r="S19" i="41" s="1"/>
  <c r="F19" i="41"/>
  <c r="G19" i="41" s="1"/>
  <c r="D19" i="41"/>
  <c r="J18" i="41"/>
  <c r="H18" i="41"/>
  <c r="I18" i="41" s="1"/>
  <c r="S18" i="41" s="1"/>
  <c r="F18" i="41"/>
  <c r="G18" i="41" s="1"/>
  <c r="D18" i="41"/>
  <c r="J17" i="41"/>
  <c r="H17" i="41"/>
  <c r="I17" i="41" s="1"/>
  <c r="S17" i="41" s="1"/>
  <c r="F17" i="41"/>
  <c r="G17" i="41" s="1"/>
  <c r="D17" i="41"/>
  <c r="J16" i="41"/>
  <c r="H16" i="41"/>
  <c r="I16" i="41" s="1"/>
  <c r="S16" i="41" s="1"/>
  <c r="F16" i="41"/>
  <c r="G16" i="41" s="1"/>
  <c r="D16" i="41"/>
  <c r="J15" i="41"/>
  <c r="H15" i="41"/>
  <c r="I15" i="41" s="1"/>
  <c r="S15" i="41" s="1"/>
  <c r="F15" i="41"/>
  <c r="G15" i="41" s="1"/>
  <c r="D15" i="41"/>
  <c r="J14" i="41"/>
  <c r="H14" i="41"/>
  <c r="I14" i="41" s="1"/>
  <c r="S14" i="41" s="1"/>
  <c r="F14" i="41"/>
  <c r="G14" i="41" s="1"/>
  <c r="D14" i="41"/>
  <c r="J13" i="41"/>
  <c r="H13" i="41"/>
  <c r="I13" i="41" s="1"/>
  <c r="S13" i="41" s="1"/>
  <c r="F13" i="41"/>
  <c r="G13" i="41" s="1"/>
  <c r="D13" i="41"/>
  <c r="J12" i="41"/>
  <c r="H12" i="41"/>
  <c r="I12" i="41" s="1"/>
  <c r="S12" i="41" s="1"/>
  <c r="F12" i="41"/>
  <c r="G12" i="41" s="1"/>
  <c r="D12" i="41"/>
  <c r="J31" i="41" l="1"/>
  <c r="J33" i="41" s="1"/>
  <c r="F31" i="41"/>
  <c r="F33" i="41" s="1"/>
  <c r="G33" i="41" s="1"/>
  <c r="D31" i="41"/>
  <c r="O32" i="42"/>
  <c r="S31" i="41"/>
  <c r="S33" i="41" s="1"/>
  <c r="D33" i="41"/>
  <c r="R12" i="41"/>
  <c r="R13" i="41"/>
  <c r="R14" i="41"/>
  <c r="R15" i="41"/>
  <c r="R16" i="41"/>
  <c r="R17" i="41"/>
  <c r="R18" i="41"/>
  <c r="R19" i="41"/>
  <c r="R20" i="41"/>
  <c r="R21" i="41"/>
  <c r="R22" i="41"/>
  <c r="R23" i="41"/>
  <c r="R24" i="41"/>
  <c r="R25" i="41"/>
  <c r="R26" i="41"/>
  <c r="R27" i="41"/>
  <c r="R28" i="41"/>
  <c r="R29" i="41"/>
  <c r="R30" i="41"/>
  <c r="R32" i="41"/>
  <c r="H31" i="41"/>
  <c r="F31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G31" i="41" l="1"/>
  <c r="H33" i="41"/>
  <c r="I33" i="41" s="1"/>
  <c r="I31" i="41"/>
  <c r="R31" i="41"/>
  <c r="R33" i="41" s="1"/>
  <c r="D30" i="40"/>
  <c r="D32" i="40" s="1"/>
  <c r="F18" i="39" l="1"/>
  <c r="G18" i="39" s="1"/>
  <c r="N11" i="40" l="1"/>
  <c r="M31" i="40"/>
  <c r="M29" i="40"/>
  <c r="M28" i="40"/>
  <c r="M27" i="40"/>
  <c r="M26" i="40"/>
  <c r="M25" i="40"/>
  <c r="M24" i="40"/>
  <c r="M23" i="40"/>
  <c r="M22" i="40"/>
  <c r="M21" i="40"/>
  <c r="M20" i="40"/>
  <c r="M19" i="40"/>
  <c r="M18" i="40"/>
  <c r="M17" i="40"/>
  <c r="M16" i="40"/>
  <c r="M15" i="40"/>
  <c r="M14" i="40"/>
  <c r="M13" i="40"/>
  <c r="M12" i="40"/>
  <c r="M11" i="40"/>
  <c r="N31" i="40"/>
  <c r="P30" i="40"/>
  <c r="P32" i="40" s="1"/>
  <c r="O30" i="40"/>
  <c r="O32" i="40" s="1"/>
  <c r="L30" i="40"/>
  <c r="L32" i="40" s="1"/>
  <c r="K30" i="40"/>
  <c r="K32" i="40" s="1"/>
  <c r="J30" i="40"/>
  <c r="J32" i="40" s="1"/>
  <c r="I30" i="40"/>
  <c r="I32" i="40" s="1"/>
  <c r="H30" i="40"/>
  <c r="H32" i="40" s="1"/>
  <c r="G30" i="40"/>
  <c r="G32" i="40" s="1"/>
  <c r="E30" i="40"/>
  <c r="C30" i="40"/>
  <c r="C32" i="40" s="1"/>
  <c r="B30" i="40"/>
  <c r="B32" i="40" s="1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O33" i="39"/>
  <c r="J32" i="39"/>
  <c r="H32" i="39"/>
  <c r="I32" i="39" s="1"/>
  <c r="S32" i="39" s="1"/>
  <c r="G32" i="39"/>
  <c r="F32" i="39"/>
  <c r="D32" i="39"/>
  <c r="V31" i="39"/>
  <c r="V33" i="39" s="1"/>
  <c r="U31" i="39"/>
  <c r="U33" i="39" s="1"/>
  <c r="Q31" i="39"/>
  <c r="Q33" i="39" s="1"/>
  <c r="P31" i="39"/>
  <c r="P33" i="39" s="1"/>
  <c r="N31" i="39"/>
  <c r="N33" i="39" s="1"/>
  <c r="M31" i="39"/>
  <c r="M33" i="39" s="1"/>
  <c r="L31" i="39"/>
  <c r="L33" i="39" s="1"/>
  <c r="K31" i="39"/>
  <c r="K33" i="39" s="1"/>
  <c r="C31" i="39"/>
  <c r="C33" i="39" s="1"/>
  <c r="B31" i="39"/>
  <c r="B33" i="39" s="1"/>
  <c r="J30" i="39"/>
  <c r="H30" i="39"/>
  <c r="I30" i="39" s="1"/>
  <c r="S30" i="39" s="1"/>
  <c r="F30" i="39"/>
  <c r="G30" i="39" s="1"/>
  <c r="R30" i="39" s="1"/>
  <c r="D30" i="39"/>
  <c r="J29" i="39"/>
  <c r="H29" i="39"/>
  <c r="I29" i="39" s="1"/>
  <c r="S29" i="39" s="1"/>
  <c r="F29" i="39"/>
  <c r="G29" i="39" s="1"/>
  <c r="D29" i="39"/>
  <c r="J28" i="39"/>
  <c r="H28" i="39"/>
  <c r="I28" i="39" s="1"/>
  <c r="S28" i="39" s="1"/>
  <c r="F28" i="39"/>
  <c r="G28" i="39" s="1"/>
  <c r="R28" i="39" s="1"/>
  <c r="D28" i="39"/>
  <c r="J27" i="39"/>
  <c r="H27" i="39"/>
  <c r="I27" i="39" s="1"/>
  <c r="S27" i="39" s="1"/>
  <c r="F27" i="39"/>
  <c r="G27" i="39" s="1"/>
  <c r="D27" i="39"/>
  <c r="J26" i="39"/>
  <c r="H26" i="39"/>
  <c r="I26" i="39" s="1"/>
  <c r="S26" i="39" s="1"/>
  <c r="F26" i="39"/>
  <c r="G26" i="39" s="1"/>
  <c r="D26" i="39"/>
  <c r="J25" i="39"/>
  <c r="H25" i="39"/>
  <c r="I25" i="39" s="1"/>
  <c r="S25" i="39" s="1"/>
  <c r="G25" i="39"/>
  <c r="F25" i="39"/>
  <c r="D25" i="39"/>
  <c r="J24" i="39"/>
  <c r="H24" i="39"/>
  <c r="I24" i="39" s="1"/>
  <c r="S24" i="39" s="1"/>
  <c r="F24" i="39"/>
  <c r="G24" i="39" s="1"/>
  <c r="D24" i="39"/>
  <c r="J23" i="39"/>
  <c r="I23" i="39"/>
  <c r="S23" i="39" s="1"/>
  <c r="H23" i="39"/>
  <c r="F23" i="39"/>
  <c r="G23" i="39" s="1"/>
  <c r="R23" i="39" s="1"/>
  <c r="D23" i="39"/>
  <c r="J22" i="39"/>
  <c r="H22" i="39"/>
  <c r="I22" i="39" s="1"/>
  <c r="S22" i="39" s="1"/>
  <c r="G22" i="39"/>
  <c r="F22" i="39"/>
  <c r="D22" i="39"/>
  <c r="J21" i="39"/>
  <c r="I21" i="39"/>
  <c r="S21" i="39" s="1"/>
  <c r="H21" i="39"/>
  <c r="F21" i="39"/>
  <c r="G21" i="39" s="1"/>
  <c r="D21" i="39"/>
  <c r="J20" i="39"/>
  <c r="H20" i="39"/>
  <c r="I20" i="39" s="1"/>
  <c r="S20" i="39" s="1"/>
  <c r="F20" i="39"/>
  <c r="G20" i="39" s="1"/>
  <c r="D20" i="39"/>
  <c r="J19" i="39"/>
  <c r="I19" i="39"/>
  <c r="S19" i="39" s="1"/>
  <c r="H19" i="39"/>
  <c r="F19" i="39"/>
  <c r="D19" i="39"/>
  <c r="J18" i="39"/>
  <c r="R18" i="39" s="1"/>
  <c r="H18" i="39"/>
  <c r="I18" i="39" s="1"/>
  <c r="S18" i="39" s="1"/>
  <c r="D18" i="39"/>
  <c r="J17" i="39"/>
  <c r="H17" i="39"/>
  <c r="I17" i="39" s="1"/>
  <c r="S17" i="39" s="1"/>
  <c r="F17" i="39"/>
  <c r="G17" i="39" s="1"/>
  <c r="D17" i="39"/>
  <c r="J16" i="39"/>
  <c r="H16" i="39"/>
  <c r="I16" i="39" s="1"/>
  <c r="S16" i="39" s="1"/>
  <c r="F16" i="39"/>
  <c r="G16" i="39" s="1"/>
  <c r="D16" i="39"/>
  <c r="J15" i="39"/>
  <c r="H15" i="39"/>
  <c r="I15" i="39" s="1"/>
  <c r="S15" i="39" s="1"/>
  <c r="F15" i="39"/>
  <c r="G15" i="39" s="1"/>
  <c r="D15" i="39"/>
  <c r="J14" i="39"/>
  <c r="H14" i="39"/>
  <c r="I14" i="39" s="1"/>
  <c r="S14" i="39" s="1"/>
  <c r="F14" i="39"/>
  <c r="G14" i="39" s="1"/>
  <c r="D14" i="39"/>
  <c r="J13" i="39"/>
  <c r="H13" i="39"/>
  <c r="I13" i="39" s="1"/>
  <c r="S13" i="39" s="1"/>
  <c r="F13" i="39"/>
  <c r="G13" i="39" s="1"/>
  <c r="D13" i="39"/>
  <c r="J12" i="39"/>
  <c r="H12" i="39"/>
  <c r="I12" i="39" s="1"/>
  <c r="S12" i="39" s="1"/>
  <c r="F12" i="39"/>
  <c r="G12" i="39" s="1"/>
  <c r="R12" i="39" s="1"/>
  <c r="D12" i="39"/>
  <c r="R15" i="39" l="1"/>
  <c r="G19" i="39"/>
  <c r="R19" i="39" s="1"/>
  <c r="R17" i="39"/>
  <c r="E32" i="40"/>
  <c r="F32" i="40" s="1"/>
  <c r="F30" i="40"/>
  <c r="R14" i="39"/>
  <c r="M32" i="40"/>
  <c r="R22" i="39"/>
  <c r="R26" i="39"/>
  <c r="R13" i="39"/>
  <c r="R16" i="39"/>
  <c r="R21" i="39"/>
  <c r="R24" i="39"/>
  <c r="F31" i="39"/>
  <c r="F33" i="39" s="1"/>
  <c r="G33" i="39" s="1"/>
  <c r="R25" i="39"/>
  <c r="D33" i="39"/>
  <c r="R27" i="39"/>
  <c r="H31" i="39"/>
  <c r="H33" i="39" s="1"/>
  <c r="I33" i="39" s="1"/>
  <c r="J31" i="39"/>
  <c r="J33" i="39" s="1"/>
  <c r="R20" i="39"/>
  <c r="R29" i="39"/>
  <c r="M30" i="40"/>
  <c r="R32" i="39"/>
  <c r="N32" i="40"/>
  <c r="N30" i="40"/>
  <c r="S31" i="39"/>
  <c r="S33" i="39" s="1"/>
  <c r="D31" i="39"/>
  <c r="C30" i="38"/>
  <c r="C32" i="38" s="1"/>
  <c r="G31" i="39" l="1"/>
  <c r="I31" i="39"/>
  <c r="R31" i="39"/>
  <c r="R33" i="39" s="1"/>
  <c r="M11" i="38"/>
  <c r="L31" i="38"/>
  <c r="L29" i="38"/>
  <c r="L27" i="38"/>
  <c r="L26" i="38"/>
  <c r="L25" i="38"/>
  <c r="L24" i="38"/>
  <c r="L23" i="38"/>
  <c r="L22" i="38"/>
  <c r="L21" i="38"/>
  <c r="L20" i="38"/>
  <c r="L19" i="38"/>
  <c r="L18" i="38"/>
  <c r="L17" i="38"/>
  <c r="L16" i="38"/>
  <c r="L15" i="38"/>
  <c r="L14" i="38"/>
  <c r="L13" i="38"/>
  <c r="L12" i="38"/>
  <c r="L11" i="38"/>
  <c r="L28" i="38"/>
  <c r="E31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M31" i="38"/>
  <c r="O30" i="38"/>
  <c r="O32" i="38" s="1"/>
  <c r="N30" i="38"/>
  <c r="N32" i="38" s="1"/>
  <c r="K30" i="38"/>
  <c r="K32" i="38" s="1"/>
  <c r="J30" i="38"/>
  <c r="J32" i="38" s="1"/>
  <c r="I30" i="38"/>
  <c r="I32" i="38" s="1"/>
  <c r="H30" i="38"/>
  <c r="H32" i="38" s="1"/>
  <c r="G30" i="38"/>
  <c r="G32" i="38" s="1"/>
  <c r="F30" i="38"/>
  <c r="F32" i="38" s="1"/>
  <c r="D30" i="38"/>
  <c r="E30" i="38" s="1"/>
  <c r="B30" i="38"/>
  <c r="M29" i="38"/>
  <c r="M28" i="38"/>
  <c r="M27" i="38"/>
  <c r="M26" i="38"/>
  <c r="M25" i="38"/>
  <c r="M24" i="38"/>
  <c r="M23" i="38"/>
  <c r="M22" i="38"/>
  <c r="M21" i="38"/>
  <c r="M20" i="38"/>
  <c r="M19" i="38"/>
  <c r="M18" i="38"/>
  <c r="M17" i="38"/>
  <c r="M16" i="38"/>
  <c r="M15" i="38"/>
  <c r="M14" i="38"/>
  <c r="M13" i="38"/>
  <c r="M12" i="38"/>
  <c r="O33" i="37"/>
  <c r="J32" i="37"/>
  <c r="H32" i="37"/>
  <c r="I32" i="37" s="1"/>
  <c r="S32" i="37" s="1"/>
  <c r="F32" i="37"/>
  <c r="G32" i="37" s="1"/>
  <c r="D32" i="37"/>
  <c r="V31" i="37"/>
  <c r="V33" i="37" s="1"/>
  <c r="U31" i="37"/>
  <c r="U33" i="37" s="1"/>
  <c r="Q31" i="37"/>
  <c r="Q33" i="37" s="1"/>
  <c r="P31" i="37"/>
  <c r="P33" i="37" s="1"/>
  <c r="N31" i="37"/>
  <c r="N33" i="37" s="1"/>
  <c r="M31" i="37"/>
  <c r="M33" i="37" s="1"/>
  <c r="L31" i="37"/>
  <c r="L33" i="37" s="1"/>
  <c r="K31" i="37"/>
  <c r="K33" i="37" s="1"/>
  <c r="C31" i="37"/>
  <c r="C33" i="37" s="1"/>
  <c r="B31" i="37"/>
  <c r="B33" i="37" s="1"/>
  <c r="J30" i="37"/>
  <c r="H30" i="37"/>
  <c r="I30" i="37" s="1"/>
  <c r="S30" i="37" s="1"/>
  <c r="F30" i="37"/>
  <c r="G30" i="37" s="1"/>
  <c r="R30" i="37" s="1"/>
  <c r="D30" i="37"/>
  <c r="J29" i="37"/>
  <c r="H29" i="37"/>
  <c r="I29" i="37" s="1"/>
  <c r="S29" i="37" s="1"/>
  <c r="F29" i="37"/>
  <c r="G29" i="37" s="1"/>
  <c r="D29" i="37"/>
  <c r="J28" i="37"/>
  <c r="H28" i="37"/>
  <c r="I28" i="37" s="1"/>
  <c r="S28" i="37" s="1"/>
  <c r="F28" i="37"/>
  <c r="G28" i="37" s="1"/>
  <c r="R28" i="37" s="1"/>
  <c r="D28" i="37"/>
  <c r="J27" i="37"/>
  <c r="H27" i="37"/>
  <c r="I27" i="37" s="1"/>
  <c r="S27" i="37" s="1"/>
  <c r="F27" i="37"/>
  <c r="G27" i="37" s="1"/>
  <c r="R27" i="37" s="1"/>
  <c r="D27" i="37"/>
  <c r="J26" i="37"/>
  <c r="H26" i="37"/>
  <c r="I26" i="37" s="1"/>
  <c r="S26" i="37" s="1"/>
  <c r="F26" i="37"/>
  <c r="G26" i="37" s="1"/>
  <c r="D26" i="37"/>
  <c r="J25" i="37"/>
  <c r="H25" i="37"/>
  <c r="I25" i="37" s="1"/>
  <c r="S25" i="37" s="1"/>
  <c r="F25" i="37"/>
  <c r="G25" i="37" s="1"/>
  <c r="D25" i="37"/>
  <c r="J24" i="37"/>
  <c r="H24" i="37"/>
  <c r="I24" i="37" s="1"/>
  <c r="S24" i="37" s="1"/>
  <c r="F24" i="37"/>
  <c r="G24" i="37" s="1"/>
  <c r="R24" i="37" s="1"/>
  <c r="D24" i="37"/>
  <c r="J23" i="37"/>
  <c r="H23" i="37"/>
  <c r="I23" i="37" s="1"/>
  <c r="S23" i="37" s="1"/>
  <c r="F23" i="37"/>
  <c r="G23" i="37" s="1"/>
  <c r="R23" i="37" s="1"/>
  <c r="D23" i="37"/>
  <c r="J22" i="37"/>
  <c r="H22" i="37"/>
  <c r="I22" i="37" s="1"/>
  <c r="S22" i="37" s="1"/>
  <c r="G22" i="37"/>
  <c r="F22" i="37"/>
  <c r="D22" i="37"/>
  <c r="J21" i="37"/>
  <c r="H21" i="37"/>
  <c r="I21" i="37" s="1"/>
  <c r="S21" i="37" s="1"/>
  <c r="F21" i="37"/>
  <c r="G21" i="37" s="1"/>
  <c r="R21" i="37" s="1"/>
  <c r="D21" i="37"/>
  <c r="J20" i="37"/>
  <c r="H20" i="37"/>
  <c r="I20" i="37" s="1"/>
  <c r="S20" i="37" s="1"/>
  <c r="F20" i="37"/>
  <c r="G20" i="37" s="1"/>
  <c r="R20" i="37" s="1"/>
  <c r="D20" i="37"/>
  <c r="J19" i="37"/>
  <c r="H19" i="37"/>
  <c r="I19" i="37" s="1"/>
  <c r="S19" i="37" s="1"/>
  <c r="F19" i="37"/>
  <c r="G19" i="37" s="1"/>
  <c r="D19" i="37"/>
  <c r="J18" i="37"/>
  <c r="I18" i="37"/>
  <c r="S18" i="37" s="1"/>
  <c r="H18" i="37"/>
  <c r="F18" i="37"/>
  <c r="G18" i="37" s="1"/>
  <c r="D18" i="37"/>
  <c r="J17" i="37"/>
  <c r="H17" i="37"/>
  <c r="I17" i="37" s="1"/>
  <c r="S17" i="37" s="1"/>
  <c r="F17" i="37"/>
  <c r="G17" i="37" s="1"/>
  <c r="R17" i="37" s="1"/>
  <c r="D17" i="37"/>
  <c r="J16" i="37"/>
  <c r="H16" i="37"/>
  <c r="I16" i="37" s="1"/>
  <c r="S16" i="37" s="1"/>
  <c r="F16" i="37"/>
  <c r="G16" i="37" s="1"/>
  <c r="R16" i="37" s="1"/>
  <c r="D16" i="37"/>
  <c r="J15" i="37"/>
  <c r="H15" i="37"/>
  <c r="I15" i="37" s="1"/>
  <c r="S15" i="37" s="1"/>
  <c r="F15" i="37"/>
  <c r="G15" i="37" s="1"/>
  <c r="R15" i="37" s="1"/>
  <c r="D15" i="37"/>
  <c r="J14" i="37"/>
  <c r="H14" i="37"/>
  <c r="I14" i="37" s="1"/>
  <c r="S14" i="37" s="1"/>
  <c r="G14" i="37"/>
  <c r="R14" i="37" s="1"/>
  <c r="F14" i="37"/>
  <c r="D14" i="37"/>
  <c r="J13" i="37"/>
  <c r="H13" i="37"/>
  <c r="I13" i="37" s="1"/>
  <c r="S13" i="37" s="1"/>
  <c r="F13" i="37"/>
  <c r="G13" i="37" s="1"/>
  <c r="D13" i="37"/>
  <c r="J12" i="37"/>
  <c r="H12" i="37"/>
  <c r="I12" i="37" s="1"/>
  <c r="S12" i="37" s="1"/>
  <c r="F12" i="37"/>
  <c r="G12" i="37" s="1"/>
  <c r="D12" i="37"/>
  <c r="R19" i="37" l="1"/>
  <c r="R29" i="37"/>
  <c r="L32" i="38"/>
  <c r="L30" i="38"/>
  <c r="R12" i="37"/>
  <c r="R18" i="37"/>
  <c r="R22" i="37"/>
  <c r="R26" i="37"/>
  <c r="R13" i="37"/>
  <c r="J31" i="37"/>
  <c r="J33" i="37" s="1"/>
  <c r="R25" i="37"/>
  <c r="F31" i="37"/>
  <c r="G31" i="37" s="1"/>
  <c r="H31" i="37"/>
  <c r="H33" i="37" s="1"/>
  <c r="I33" i="37" s="1"/>
  <c r="R32" i="37"/>
  <c r="M30" i="38"/>
  <c r="B32" i="38"/>
  <c r="D32" i="38"/>
  <c r="E32" i="38" s="1"/>
  <c r="S31" i="37"/>
  <c r="S33" i="37" s="1"/>
  <c r="D33" i="37"/>
  <c r="F33" i="37"/>
  <c r="G33" i="37" s="1"/>
  <c r="D31" i="37"/>
  <c r="R31" i="37" l="1"/>
  <c r="R33" i="37" s="1"/>
  <c r="I31" i="37"/>
  <c r="M32" i="38"/>
  <c r="O33" i="34" l="1"/>
  <c r="L31" i="35" l="1"/>
  <c r="K31" i="35"/>
  <c r="D31" i="35"/>
  <c r="N30" i="35"/>
  <c r="N32" i="35" s="1"/>
  <c r="M30" i="35"/>
  <c r="M32" i="35" s="1"/>
  <c r="J30" i="35"/>
  <c r="J32" i="35" s="1"/>
  <c r="I30" i="35"/>
  <c r="I32" i="35" s="1"/>
  <c r="H30" i="35"/>
  <c r="H32" i="35" s="1"/>
  <c r="G30" i="35"/>
  <c r="G32" i="35" s="1"/>
  <c r="F30" i="35"/>
  <c r="F32" i="35" s="1"/>
  <c r="E30" i="35"/>
  <c r="E32" i="35" s="1"/>
  <c r="C30" i="35"/>
  <c r="B30" i="35"/>
  <c r="L29" i="35"/>
  <c r="K29" i="35"/>
  <c r="D29" i="35"/>
  <c r="L28" i="35"/>
  <c r="K28" i="35"/>
  <c r="D28" i="35"/>
  <c r="L27" i="35"/>
  <c r="K27" i="35"/>
  <c r="D27" i="35"/>
  <c r="L26" i="35"/>
  <c r="K26" i="35"/>
  <c r="D26" i="35"/>
  <c r="L25" i="35"/>
  <c r="K25" i="35"/>
  <c r="D25" i="35"/>
  <c r="L24" i="35"/>
  <c r="K24" i="35"/>
  <c r="D24" i="35"/>
  <c r="L23" i="35"/>
  <c r="K23" i="35"/>
  <c r="D23" i="35"/>
  <c r="L22" i="35"/>
  <c r="K22" i="35"/>
  <c r="D22" i="35"/>
  <c r="L21" i="35"/>
  <c r="K21" i="35"/>
  <c r="D21" i="35"/>
  <c r="L20" i="35"/>
  <c r="K20" i="35"/>
  <c r="D20" i="35"/>
  <c r="L19" i="35"/>
  <c r="K19" i="35"/>
  <c r="D19" i="35"/>
  <c r="L18" i="35"/>
  <c r="K18" i="35"/>
  <c r="D18" i="35"/>
  <c r="L17" i="35"/>
  <c r="K17" i="35"/>
  <c r="D17" i="35"/>
  <c r="L16" i="35"/>
  <c r="K16" i="35"/>
  <c r="D16" i="35"/>
  <c r="L15" i="35"/>
  <c r="K15" i="35"/>
  <c r="D15" i="35"/>
  <c r="L14" i="35"/>
  <c r="K14" i="35"/>
  <c r="D14" i="35"/>
  <c r="L13" i="35"/>
  <c r="K13" i="35"/>
  <c r="D13" i="35"/>
  <c r="L12" i="35"/>
  <c r="K12" i="35"/>
  <c r="D12" i="35"/>
  <c r="L11" i="35"/>
  <c r="K11" i="35"/>
  <c r="D11" i="35"/>
  <c r="J32" i="34"/>
  <c r="H32" i="34"/>
  <c r="F32" i="34"/>
  <c r="G32" i="34" s="1"/>
  <c r="D32" i="34"/>
  <c r="V31" i="34"/>
  <c r="V33" i="34" s="1"/>
  <c r="U31" i="34"/>
  <c r="U33" i="34" s="1"/>
  <c r="Q31" i="34"/>
  <c r="Q33" i="34" s="1"/>
  <c r="P31" i="34"/>
  <c r="P33" i="34" s="1"/>
  <c r="N31" i="34"/>
  <c r="N33" i="34" s="1"/>
  <c r="M31" i="34"/>
  <c r="M33" i="34" s="1"/>
  <c r="L31" i="34"/>
  <c r="L33" i="34" s="1"/>
  <c r="K31" i="34"/>
  <c r="K33" i="34" s="1"/>
  <c r="C31" i="34"/>
  <c r="C33" i="34" s="1"/>
  <c r="B31" i="34"/>
  <c r="B33" i="34" s="1"/>
  <c r="J30" i="34"/>
  <c r="H30" i="34"/>
  <c r="F30" i="34"/>
  <c r="D30" i="34"/>
  <c r="J29" i="34"/>
  <c r="H29" i="34"/>
  <c r="F29" i="34"/>
  <c r="D29" i="34"/>
  <c r="J28" i="34"/>
  <c r="H28" i="34"/>
  <c r="F28" i="34"/>
  <c r="D28" i="34"/>
  <c r="J27" i="34"/>
  <c r="H27" i="34"/>
  <c r="F27" i="34"/>
  <c r="D27" i="34"/>
  <c r="J26" i="34"/>
  <c r="H26" i="34"/>
  <c r="F26" i="34"/>
  <c r="D26" i="34"/>
  <c r="J25" i="34"/>
  <c r="H25" i="34"/>
  <c r="F25" i="34"/>
  <c r="D25" i="34"/>
  <c r="J24" i="34"/>
  <c r="H24" i="34"/>
  <c r="F24" i="34"/>
  <c r="G24" i="34" s="1"/>
  <c r="D24" i="34"/>
  <c r="J23" i="34"/>
  <c r="H23" i="34"/>
  <c r="F23" i="34"/>
  <c r="D23" i="34"/>
  <c r="J22" i="34"/>
  <c r="H22" i="34"/>
  <c r="F22" i="34"/>
  <c r="G22" i="34" s="1"/>
  <c r="D22" i="34"/>
  <c r="J21" i="34"/>
  <c r="H21" i="34"/>
  <c r="F21" i="34"/>
  <c r="G21" i="34" s="1"/>
  <c r="D21" i="34"/>
  <c r="J20" i="34"/>
  <c r="H20" i="34"/>
  <c r="F20" i="34"/>
  <c r="G20" i="34" s="1"/>
  <c r="D20" i="34"/>
  <c r="J19" i="34"/>
  <c r="H19" i="34"/>
  <c r="F19" i="34"/>
  <c r="G19" i="34" s="1"/>
  <c r="D19" i="34"/>
  <c r="J18" i="34"/>
  <c r="H18" i="34"/>
  <c r="F18" i="34"/>
  <c r="G18" i="34" s="1"/>
  <c r="D18" i="34"/>
  <c r="J17" i="34"/>
  <c r="H17" i="34"/>
  <c r="F17" i="34"/>
  <c r="G17" i="34" s="1"/>
  <c r="D17" i="34"/>
  <c r="J16" i="34"/>
  <c r="H16" i="34"/>
  <c r="F16" i="34"/>
  <c r="G16" i="34" s="1"/>
  <c r="D16" i="34"/>
  <c r="J15" i="34"/>
  <c r="H15" i="34"/>
  <c r="F15" i="34"/>
  <c r="G15" i="34" s="1"/>
  <c r="D15" i="34"/>
  <c r="J14" i="34"/>
  <c r="H14" i="34"/>
  <c r="F14" i="34"/>
  <c r="G14" i="34" s="1"/>
  <c r="D14" i="34"/>
  <c r="J13" i="34"/>
  <c r="H13" i="34"/>
  <c r="F13" i="34"/>
  <c r="G13" i="34" s="1"/>
  <c r="D13" i="34"/>
  <c r="J12" i="34"/>
  <c r="H12" i="34"/>
  <c r="I12" i="34" s="1"/>
  <c r="F12" i="34"/>
  <c r="G12" i="34" s="1"/>
  <c r="D12" i="34"/>
  <c r="G25" i="34" l="1"/>
  <c r="R25" i="34" s="1"/>
  <c r="G26" i="34"/>
  <c r="R26" i="34" s="1"/>
  <c r="G27" i="34"/>
  <c r="R27" i="34" s="1"/>
  <c r="G28" i="34"/>
  <c r="R28" i="34" s="1"/>
  <c r="G29" i="34"/>
  <c r="R29" i="34" s="1"/>
  <c r="G30" i="34"/>
  <c r="R30" i="34" s="1"/>
  <c r="I13" i="34"/>
  <c r="S13" i="34" s="1"/>
  <c r="I14" i="34"/>
  <c r="S14" i="34" s="1"/>
  <c r="I15" i="34"/>
  <c r="S15" i="34" s="1"/>
  <c r="I16" i="34"/>
  <c r="S16" i="34" s="1"/>
  <c r="I17" i="34"/>
  <c r="S17" i="34" s="1"/>
  <c r="I18" i="34"/>
  <c r="S18" i="34" s="1"/>
  <c r="I19" i="34"/>
  <c r="S19" i="34" s="1"/>
  <c r="I20" i="34"/>
  <c r="S20" i="34" s="1"/>
  <c r="I21" i="34"/>
  <c r="S21" i="34" s="1"/>
  <c r="I22" i="34"/>
  <c r="S22" i="34" s="1"/>
  <c r="I24" i="34"/>
  <c r="S24" i="34" s="1"/>
  <c r="I25" i="34"/>
  <c r="S25" i="34" s="1"/>
  <c r="I26" i="34"/>
  <c r="S26" i="34" s="1"/>
  <c r="I27" i="34"/>
  <c r="S27" i="34" s="1"/>
  <c r="I28" i="34"/>
  <c r="S28" i="34" s="1"/>
  <c r="I29" i="34"/>
  <c r="S29" i="34" s="1"/>
  <c r="I30" i="34"/>
  <c r="S30" i="34" s="1"/>
  <c r="I32" i="34"/>
  <c r="S32" i="34" s="1"/>
  <c r="I23" i="34"/>
  <c r="S23" i="34" s="1"/>
  <c r="G23" i="34"/>
  <c r="R23" i="34" s="1"/>
  <c r="R13" i="34"/>
  <c r="R15" i="34"/>
  <c r="R12" i="34"/>
  <c r="J31" i="34"/>
  <c r="J33" i="34" s="1"/>
  <c r="R16" i="34"/>
  <c r="D31" i="34"/>
  <c r="R24" i="34"/>
  <c r="F31" i="34"/>
  <c r="F33" i="34" s="1"/>
  <c r="G33" i="34" s="1"/>
  <c r="H31" i="34"/>
  <c r="I31" i="34" s="1"/>
  <c r="R17" i="34"/>
  <c r="R18" i="34"/>
  <c r="R19" i="34"/>
  <c r="R20" i="34"/>
  <c r="R21" i="34"/>
  <c r="R22" i="34"/>
  <c r="R32" i="34"/>
  <c r="R14" i="34"/>
  <c r="D33" i="34"/>
  <c r="K30" i="35"/>
  <c r="L30" i="35"/>
  <c r="B32" i="35"/>
  <c r="K32" i="35" s="1"/>
  <c r="C32" i="35"/>
  <c r="D30" i="35"/>
  <c r="S12" i="34"/>
  <c r="S31" i="34" l="1"/>
  <c r="S33" i="34" s="1"/>
  <c r="H33" i="34"/>
  <c r="I33" i="34" s="1"/>
  <c r="G31" i="34"/>
  <c r="R31" i="34"/>
  <c r="R33" i="34" s="1"/>
  <c r="L32" i="35"/>
  <c r="D32" i="35"/>
</calcChain>
</file>

<file path=xl/sharedStrings.xml><?xml version="1.0" encoding="utf-8"?>
<sst xmlns="http://schemas.openxmlformats.org/spreadsheetml/2006/main" count="1448" uniqueCount="188">
  <si>
    <t>Расходы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органов местного самоуправления</t>
  </si>
  <si>
    <t>Причины отклонения, в случае превышения установленного норматива</t>
  </si>
  <si>
    <t>Штатная численность</t>
  </si>
  <si>
    <t>Плановые назначения с учетом изменений, тыс. руб.</t>
  </si>
  <si>
    <t xml:space="preserve">Кассовое исполнение на отчетную дату,            тыс. руб. </t>
  </si>
  <si>
    <t>выборных должностных лиц</t>
  </si>
  <si>
    <t>муниципальных служащих</t>
  </si>
  <si>
    <t>в том числе ФОТ</t>
  </si>
  <si>
    <t xml:space="preserve">выборных должностных лиц </t>
  </si>
  <si>
    <t xml:space="preserve"> муниципальных служащих</t>
  </si>
  <si>
    <t>Городское поселение «Рабочий поселок Искателей»</t>
  </si>
  <si>
    <t>Поселок Амдерма</t>
  </si>
  <si>
    <t>Великовисочный сельсовет</t>
  </si>
  <si>
    <t>Канинский сельсовет</t>
  </si>
  <si>
    <t>Коткинский сельсовет</t>
  </si>
  <si>
    <t>Карский сельсовет</t>
  </si>
  <si>
    <t>Колгуевский сельсовет</t>
  </si>
  <si>
    <t>Малоземельский сельсовет</t>
  </si>
  <si>
    <t>Омский сельсовет</t>
  </si>
  <si>
    <t>Пёшский сельсовет</t>
  </si>
  <si>
    <t>Приморско-Куйский сельсовет</t>
  </si>
  <si>
    <t>Тельвисочный сельсовет</t>
  </si>
  <si>
    <t>Тиманский сельсовет</t>
  </si>
  <si>
    <t>Хорей-Верский сельсовет</t>
  </si>
  <si>
    <t>Хоседа-Хардский сельсовет</t>
  </si>
  <si>
    <t>Шоинский сельсовет</t>
  </si>
  <si>
    <t>Юшарский сельсовет</t>
  </si>
  <si>
    <t>ВСЕГО ПОСЕЛЕНИЯ</t>
  </si>
  <si>
    <t>Пустозерский сельсовет</t>
  </si>
  <si>
    <t>Норматив от плановых назначений,              тыс. руб.                                 (гр. 2 х гр. 4)</t>
  </si>
  <si>
    <t xml:space="preserve">Отклонение,   тыс. руб.   </t>
  </si>
  <si>
    <t>Фактически получено на отчетную дату,     тыс. руб.</t>
  </si>
  <si>
    <t>Отчет</t>
  </si>
  <si>
    <t>Наименование муниципального образования Ненецкого автономного округа</t>
  </si>
  <si>
    <t>Всего                                  (гр. 10 + гр. 12)</t>
  </si>
  <si>
    <t>по плановым показателям                                        (гр. 9 - гр. 6)</t>
  </si>
  <si>
    <t>Х</t>
  </si>
  <si>
    <t xml:space="preserve"> &lt;*&gt; - данные заполняются за отчетный финансовый год</t>
  </si>
  <si>
    <t>ПРИМЕЧАНИЕ:</t>
  </si>
  <si>
    <t>% исполнения</t>
  </si>
  <si>
    <t>3А</t>
  </si>
  <si>
    <t>Установленный  норматив в % от налоговых, неналоговых доходов, дотаций на выравнивание бюдетной обеспеченности и иных межбюджетных трансфертов</t>
  </si>
  <si>
    <t>Норматив от фактически полученных налоговых, неналоговых доходов, дотаций на выравнивание бюджетной обеспеченности и иных межбюджетных трансфертов&lt;*&gt;,                                      тыс. руб.                                 (гр. 3 х гр. 4)</t>
  </si>
  <si>
    <t>Андегский сельсовет</t>
  </si>
  <si>
    <t>Городской округ "Город Нарьян-Мар"</t>
  </si>
  <si>
    <t>ИТОГО</t>
  </si>
  <si>
    <t>Налоговые и неналоговые доходы</t>
  </si>
  <si>
    <t>Дотация на выравнивание бюджетной обеспеченности из окружного бюджета</t>
  </si>
  <si>
    <t>Дотация на выравнивание бюджетной обеспеченности из районного бюджета</t>
  </si>
  <si>
    <t>Иные межбюджетные трансферты на поддержку мер по обеспечению сбалансированности бюджета из районного бюджета</t>
  </si>
  <si>
    <t>Итого</t>
  </si>
  <si>
    <t>Плановые назначения с учетом изменений</t>
  </si>
  <si>
    <t>Фактически получено на отчетную дату</t>
  </si>
  <si>
    <t>9=1+3+5+7</t>
  </si>
  <si>
    <t>10=2+4+6+8</t>
  </si>
  <si>
    <t>Наименование МО</t>
  </si>
  <si>
    <t>Доходы, используемые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самоуправления, тыс. руб.</t>
  </si>
  <si>
    <t>2А</t>
  </si>
  <si>
    <t xml:space="preserve">% исполнения </t>
  </si>
  <si>
    <t>11А</t>
  </si>
  <si>
    <t>12А</t>
  </si>
  <si>
    <r>
      <t xml:space="preserve"> по кассовому исполнению                (гр. 13 - гр. 8),    </t>
    </r>
    <r>
      <rPr>
        <b/>
        <sz val="16"/>
        <color theme="1"/>
        <rFont val="Times New Roman"/>
        <family val="1"/>
        <charset val="204"/>
      </rPr>
      <t>&lt;*&gt;</t>
    </r>
  </si>
  <si>
    <t>в том числе</t>
  </si>
  <si>
    <t>2Б= гр 2А/ гр 2*100</t>
  </si>
  <si>
    <t>Штатная численность выборных должностных лиц</t>
  </si>
  <si>
    <t>Штатная численность муниципальных служащих</t>
  </si>
  <si>
    <t xml:space="preserve">Информация,  используемая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 муниципальных образований  Ненецкого автономного округа по состоянию на 01 апреля 2022 года                                                                                                                                                    </t>
  </si>
  <si>
    <t>Плановые назначения с учетом изменений на 01.04.2022</t>
  </si>
  <si>
    <t>Фактически получено на 01.04.2022</t>
  </si>
  <si>
    <t>Превышение по кассе связано с выплатой отпускных и единовременной выплатой к отпуску главе Администрации СП в марте 2022 года.</t>
  </si>
  <si>
    <t xml:space="preserve">Превышение по кассе связано с единовременной выплатой к отпуску главе Администрации СП </t>
  </si>
  <si>
    <t xml:space="preserve">Превышение по кассе связано с выплатой отпускных и единовременной выплатой к отпуску главе Администрации СП </t>
  </si>
  <si>
    <t>о соблюдении органами местного самоуправления нормативов формирования расходов на оплату труда депутатов, выборных должностных лиц местного самоуправления, осуществляющих свои полномочия   на постояннной основе, муниципальных служащих   в органах  местного самоуправления муниципальных образований Ненецкого автономного округа по состоянию на 01 апреля 2022 года</t>
  </si>
  <si>
    <t xml:space="preserve"> выплачиваемых лицам, замещающим выборные должности местного самоуправления, при прекращении ими полномочий</t>
  </si>
  <si>
    <t xml:space="preserve">при поощрении муниципальных управленческих команд за достижение показателей деятельности </t>
  </si>
  <si>
    <t>выплачиваемых муниципальным служащим, увольняемым по истечении срока трудового договора, заключенного на период исполнения полномочий выборного должностного лица</t>
  </si>
  <si>
    <t>при поощрении муниципальных управленческих команд за достижение показателей деятельности</t>
  </si>
  <si>
    <t>Налоговые, неналоговые доходы бюджета муниципального образования, дотации на выравнивание бюджетной обнспеченности и иные межбюджетные трансфертына поддержку мер по сбалансированности бюджета муниципального образования из районного бюджета, всего</t>
  </si>
  <si>
    <t>12Б</t>
  </si>
  <si>
    <t xml:space="preserve">Предельный норматив от фактически полученных налоговых, неналоговых доходов, дотаций на выравнивание бюджетнойобеспеченности, иных межбюджетных трансфертов, с учетом расходов на оплату труда &lt;*&gt;,  тыс. руб.                                  (гр. 7 + гр. 11+ гр.11А+ гр. 12А+гр.12Б) </t>
  </si>
  <si>
    <t>Предельный норматив от плановых назначений  с учетом расходов на оплату труда, тыс. руб.                           (гр. 5+ гр. 11+ гр. 11А+ гр. 12А+гр. 12Б)</t>
  </si>
  <si>
    <t xml:space="preserve">Утверждено расходов на оплату труда в местном бюджете на 2022 год,  с учетом изменений на отчетную дату,  тыс. руб. </t>
  </si>
  <si>
    <t xml:space="preserve">Информация,  используемая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 муниципальных образований  Ненецкого автономного округа по состоянию на 01 июля 2022 года                                                                                                                                                    </t>
  </si>
  <si>
    <t>Плановые назначения с учетом изменений на 01.07.2022</t>
  </si>
  <si>
    <t>Фактически получено на 01.07.2022</t>
  </si>
  <si>
    <t>о соблюдении органами местного самоуправления нормативов формирования расходов на оплату труда депутатов, выборных должностных лиц местного самоуправления, осуществляющих свои полномочия   на постояннной основе, муниципальных служащих   в органах  местного самоуправления муниципальных образований Ненецкого автономного округа по состоянию на 01 июля 2022 года</t>
  </si>
  <si>
    <t>2Б</t>
  </si>
  <si>
    <t>2Б= гр 2Б/ гр 2А*100</t>
  </si>
  <si>
    <t xml:space="preserve">Превышение по кассе связано с единовременной выплатой к отпуску главе  СП </t>
  </si>
  <si>
    <t xml:space="preserve">Превышение по кассе связано с выплатой отпускных и единовременной выплатой к отпуску главе СП и муниципальному служащему </t>
  </si>
  <si>
    <t xml:space="preserve">Информация,  используемая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 муниципальных образований  Ненецкого автономного округа по состоянию на 01 октября 2022 года                                                                                                                                                    </t>
  </si>
  <si>
    <t>Плановые назначения с учетом изменений на 01.10.2022</t>
  </si>
  <si>
    <t>Фактически получено на 01.10.2022</t>
  </si>
  <si>
    <t xml:space="preserve">Превышение по кассе связано с выплатой отпускных главе СП в 3 квартале 2022 г.  </t>
  </si>
  <si>
    <t>о соблюдении органами местного самоуправления нормативов формирования расходов на оплату труда депутатов, выборных должностных лиц местного самоуправления, осуществляющих свои полномочия   на постояннной основе, муниципальных служащих   в органах  местного самоуправления муниципальных образований Ненецкого автономного округа по состоянию на 01 октября 2022 года</t>
  </si>
  <si>
    <t>2В</t>
  </si>
  <si>
    <t>2Г= гр 2В/гр 2Б*100</t>
  </si>
  <si>
    <t>о соблюдении органами местного самоуправления нормативов формирования расходов на оплату труда депутатов, выборных должностных лиц местного самоуправления, осуществляющих свои полномочия   на постояннной основе, муниципальных служащих   в органах  местного самоуправления муниципальных образований Ненецкого автономного округа за 2022 год</t>
  </si>
  <si>
    <t xml:space="preserve">Информация,  используемая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 муниципальных образований  Ненецкого автономного округа за 2022 год                                                                                                                                                    </t>
  </si>
  <si>
    <t>Плановые назначения с учетом изменений на 2022 год</t>
  </si>
  <si>
    <t>Фактически получено за 2022 год</t>
  </si>
  <si>
    <t>2Г</t>
  </si>
  <si>
    <t>2Д= гр 2Г/гр 2В*100</t>
  </si>
  <si>
    <t xml:space="preserve">Предельный норматив от фактически полученных налоговых, неналоговых доходов, дотаций на выравнивание бюджетной обеспеченности, иных межбюджетных трансфертов, с учетом расходов на оплату труда &lt;*&gt;,  тыс. руб.                                  (гр. 7 + гр. 11+ гр.11А+ гр. 12А+гр.12Б) </t>
  </si>
  <si>
    <t>Установленный  норматив в % от налоговых, неналоговых доходов, дотаций на выравнивание бюджетной обеспеченности и иных межбюджетных трансфертов</t>
  </si>
  <si>
    <t xml:space="preserve">Информация,  используемая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 муниципальных образований  Ненецкого автономного округа по состоянию на 01 апреля 2023 года                                                                                                                                                   </t>
  </si>
  <si>
    <t>Плановые назначения с учетом изменений на 01.04.2023</t>
  </si>
  <si>
    <t xml:space="preserve">Фактически получено на 01.04.2023 </t>
  </si>
  <si>
    <t>2Д= гр 2Г/гр 2*100</t>
  </si>
  <si>
    <t>9=2+3+5+7</t>
  </si>
  <si>
    <t>10=2Г+4+6+8</t>
  </si>
  <si>
    <t>Плановые назначения с учетом изменений- закон НАО от 22.12.2022 № 372-оз</t>
  </si>
  <si>
    <t xml:space="preserve">Плановые назначения с учетом изменений - решение Совета от 22.12.2022 № 219-р </t>
  </si>
  <si>
    <t>Плановые назначения с учетом изменений- решение Совета от 22.12.2022 № 219-р</t>
  </si>
  <si>
    <t>4 = (постановление Администрации НАО от 12.12.2022 № 349-п)</t>
  </si>
  <si>
    <t>о соблюдении органами местного самоуправления нормативов формирования расходов на оплату труда депутатов, выборных должностных лиц местного самоуправления, осуществляющих свои полномочия   на постояннной основе, муниципальных служащих   в органах  местного самоуправления муниципальных образований Ненецкого автономного округа по состоянию на 01 апреля 2023 года</t>
  </si>
  <si>
    <t>Превышение по кассе связано с елиновременной выплатой к отпуску главе поселения (март 2023)</t>
  </si>
  <si>
    <t>Отклонение по кассовому исполнению связано с низким  поступлением налогов</t>
  </si>
  <si>
    <t xml:space="preserve">Фактически получено на 01.07.2023 </t>
  </si>
  <si>
    <t>Плановые назначения с учетом изменений на 01.07.2023</t>
  </si>
  <si>
    <t>2Д</t>
  </si>
  <si>
    <t>2Д= гр 2Д/гр 2*100</t>
  </si>
  <si>
    <t>10=2Д+4+6+8</t>
  </si>
  <si>
    <t>Превышение по кассе связано с выплатой отпускных и елиновременной выплатой к отпуску главе поселения ( по 15.08.2023)</t>
  </si>
  <si>
    <t>Превышение по кассе связано с выплатой отпускных специалисту (до 31.07.2023) и начальнику отдела (до 11.08.2023)</t>
  </si>
  <si>
    <t>Превышение по кассе связано с выплатой  отпускных главе поселения (по 08.08.2023)</t>
  </si>
  <si>
    <t>Превышение по кассе связано с выплатой  отпускных главе поселения (30.06.2023)</t>
  </si>
  <si>
    <t>о соблюдении органами местного самоуправления нормативов формирования расходов на оплату труда депутатов, выборных должностных лиц местного самоуправления, осуществляющих свои полномочия   на постояннной основе, муниципальных служащих   в органах  местного самоуправления муниципальных образований Ненецкого автономного округа по состоянию на 01 июля 2023 года</t>
  </si>
  <si>
    <t xml:space="preserve">Информация,  используемая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 муниципальных образований  Ненецкого автономного округа по состоянию на 01 июля 2023 года                                                                                                                                                   </t>
  </si>
  <si>
    <t xml:space="preserve">Утверждено расходов на оплату труда в местном бюджете на 2023 год,  с учетом изменений на отчетную дату,  тыс. руб. </t>
  </si>
  <si>
    <t>Плановые назначения с учетом изменений на 01.10.2023</t>
  </si>
  <si>
    <t>Превышение норматива связано со снижением налоговых поступлений (НДФЛ) в местный бюджет</t>
  </si>
  <si>
    <t xml:space="preserve">Информация,  используемая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 муниципальных образований  Ненецкого автономного округа по состоянию на 01 января 2024 года                                                                                                                                                   </t>
  </si>
  <si>
    <t>Плановые назначения с учетом изменений на 01.01.2024</t>
  </si>
  <si>
    <t xml:space="preserve">Фактически получено за 2023 год </t>
  </si>
  <si>
    <t xml:space="preserve">о соблюдении органами местного самоуправления нормативов формирования расходов на оплату труда депутатов, выборных должностных лиц местного самоуправления, осуществляющих свои полномочия   на постояннной основе, муниципальных служащих   в органах  местного самоуправления муниципальных образований Ненецкого автономного округа по состоянию на 01 января  2024 года </t>
  </si>
  <si>
    <t>Плановые назначения с учетом изменений- решение Совета от 22.12.2022        № 219-р</t>
  </si>
  <si>
    <t>Налоговые, неналоговые доходы бюджета муниципального образования, дотации на выравнивание бюджетной обеспеченности и иные межбюджетные трансферты на поддержку мер по сбалансированности бюджета муниципального образования из районного бюджета, всего</t>
  </si>
  <si>
    <t>о соблюдении органами местного самоуправления нормативов формирования расходов на оплату труда депутатов, выборных должностных лиц местного самоуправления, осуществляющих свои полномочия   на постояннной основе, муниципальных служащих   в органах  местного самоуправления муниципальных образований Ненецкого автономного округа по состоянию на 01 октября 2023 года</t>
  </si>
  <si>
    <t>Превышение по кассе связано с выплатой отпускных и елиновременной выплатой к отпуску главе поселенияи муниципальному служащему</t>
  </si>
  <si>
    <t xml:space="preserve"> </t>
  </si>
  <si>
    <t xml:space="preserve">Фактически получено на 01.10.2023 </t>
  </si>
  <si>
    <t xml:space="preserve">Информация,  используемая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 муниципальных образований  Ненецкого автономного округа по состоянию на 01 октября 2023 года                                                                                                                                                   </t>
  </si>
  <si>
    <t xml:space="preserve">Информация,  используемая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 муниципальных образований  Ненецкого автономного округа по состоянию на 01 апреля 2024 года                                                                                                                                                   </t>
  </si>
  <si>
    <t>Плановые назначения с учетом изменений на 01.04.2024</t>
  </si>
  <si>
    <t xml:space="preserve">Фактически получено на 01.04.2024 </t>
  </si>
  <si>
    <t>Плановые назначения с учетом изменений- закон НАО от 15.12.2023 № 16-оз</t>
  </si>
  <si>
    <t>4 = (постановление Администрации НАО от 20.12.2023 № 360-п)</t>
  </si>
  <si>
    <t>Превышение связано с отсутствием заяки от поселения на 1 квартал 2024 (на потребность дотации на сбалансированность)</t>
  </si>
  <si>
    <t>Превышение по кассе связано с выплатой отпускных муниципальному служащему (апрель 2024)</t>
  </si>
  <si>
    <t>Превышение по кассе связано с елиновременной выплатой к отпуску главе поселения (март - апрель 2024)</t>
  </si>
  <si>
    <t>Превышение по кассе связано с выплатой отпускных муниципальному служащему (март-апрель 2024) и низким поступлением в местный бюджет налогов (НФДЛ)</t>
  </si>
  <si>
    <t>Превышение по кассе связано с елиновременной выплатой к отпуску главе поселения (март 2024)</t>
  </si>
  <si>
    <t>Превышение по кассе связано с выплатой отпускных главе поселения (с 01.04.2024 по 15.05.2024)</t>
  </si>
  <si>
    <t>Плановые назначения с учетом изменений- решение Совета от 21.12.2023       № 285-р</t>
  </si>
  <si>
    <t xml:space="preserve">Фактически получено на 01.07.2024 </t>
  </si>
  <si>
    <t>2Ж = гр 2Д/гр 2*100</t>
  </si>
  <si>
    <t xml:space="preserve">Информация,  используемая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 муниципальных образований  Ненецкого автономного округа по состоянию на 01 июля 2024 года                                                                                                                                                   </t>
  </si>
  <si>
    <t>Плановые назначения с учетом изменений на 01.07.2024</t>
  </si>
  <si>
    <t xml:space="preserve">Превышение по кассе связано с елиновременной выплатой к отпуску главе поселения и муниципальному служащему </t>
  </si>
  <si>
    <t>Превышение по кассе связано с елиновременной выплатой к отпуску главе поселения (июнь-июль 2024)</t>
  </si>
  <si>
    <t>о соблюдении органами местного самоуправления нормативов формирования расходов на оплату труда депутатов, выборных должностных лиц местного самоуправления, осуществляющих свои полномочия   на постояннной основе, муниципальных служащих   в органах  местного самоуправления муниципальных образований Ненецкого автономного округа по состоянию на 01 июля 2024 года</t>
  </si>
  <si>
    <t>о соблюдении органами местного самоуправления нормативов формирования расходов на оплату труда депутатов, выборных должностных лиц местного самоуправления, осуществляющих свои полномочия   на постояннной основе, муниципальных служащих   в органах  местного самоуправления муниципальных образований Ненецкого автономного округа по состоянию на 01 апреля 2024 года</t>
  </si>
  <si>
    <t>о соблюдении органами местного самоуправления нормативов формирования расходов на оплату труда депутатов, выборных должностных лиц местного самоуправления, осуществляющих свои полномочия   на постояннной основе, муниципальных служащих   в органах  местного самоуправления муниципальных образований Ненецкого автономного округа по состоянию на 01 октября 2024 года</t>
  </si>
  <si>
    <t xml:space="preserve">Информация,  используемая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 муниципальных образований  Ненецкого автономного округа по состоянию на 01 октября 2024 года                                                                                                                                                   </t>
  </si>
  <si>
    <t>Плановые назначения с учетом изменений на 01.10.2024</t>
  </si>
  <si>
    <t xml:space="preserve">Фактически получено на 01.10.2024 </t>
  </si>
  <si>
    <t>2Ж</t>
  </si>
  <si>
    <t>2К = гр 2Ж/гр 2*100</t>
  </si>
  <si>
    <t>10=2Ж+4+6+8</t>
  </si>
  <si>
    <t xml:space="preserve">Превышение по кассе связано с елиновременной выплатой к отпуску главе поселения </t>
  </si>
  <si>
    <t>Превышение по кассе связано с выплатой отпускных  главе поселения и елиновременной выплатой к отпуску  муниципальному служащему</t>
  </si>
  <si>
    <t xml:space="preserve">Утверждено расходов на оплату труда в местном бюджете на 2024 год,  с учетом изменений на отчетную дату,  тыс. руб. </t>
  </si>
  <si>
    <t xml:space="preserve">Плановые назначения с учетом изменений на 01.04.2025 </t>
  </si>
  <si>
    <t>Плановые назначения с учетом изменений- закон НАО от 20.12.2024 № 78-оз</t>
  </si>
  <si>
    <t>Плановые назначения с учетом изменений- решение Совета от 19.12.2024       № 28-р</t>
  </si>
  <si>
    <t xml:space="preserve">Утверждено расходов на оплату труда в местном бюджете на 2025 год,  с учетом изменений на отчетную дату,  тыс. руб. </t>
  </si>
  <si>
    <t>4 = (постановление Администрации НАО от 28.12.2024 № 320-п)</t>
  </si>
  <si>
    <t>о соблюдении органами местного самоуправления нормативов формирования расходов на оплату труда депутатов, выборных должностных лиц местного самоуправления, осуществляющих свои полномочия   на постояннной основе, муниципальных служащих   в органах  местного самоуправления муниципальных образований Ненецкого автономного округа по состоянию на 01 июля 2025 года</t>
  </si>
  <si>
    <t xml:space="preserve">Информация,  используемая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 муниципальных образований  Ненецкого автономного округа по состоянию на 01 июля 2025 года                                                                                                                                                   </t>
  </si>
  <si>
    <t xml:space="preserve">Плановые назначения с учетом изменений на 01.07.2025 </t>
  </si>
  <si>
    <t xml:space="preserve">Фактически получено на 01.07.2025  </t>
  </si>
  <si>
    <t>9=2А+3+5+7</t>
  </si>
  <si>
    <t>10=2Б+4+6+8</t>
  </si>
  <si>
    <t>2В = гр 2Б/гр 2А*100</t>
  </si>
  <si>
    <t>Превышение по кассе связано с выплатой отпускных  главе поселения и муниципальному служащему  с елиновременной выплатой к отпуску (июнь 2025)</t>
  </si>
  <si>
    <t>Превышение по кассе связано с выплатой отпускных  главе поселения (март-апрель 2025) и муниципальному служащему  с елиновременной выплатой к отпуску (июнь 2025)</t>
  </si>
  <si>
    <t>Превышение по кассе связано с выплатой отпускных и единовременной выплатой к отпуску выборному лицу Совета (июнь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</si>
</sst>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1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/>
    <xf numFmtId="164" fontId="9" fillId="0" borderId="3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top" wrapText="1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left" vertical="top" wrapText="1"/>
    </xf>
    <xf numFmtId="164" fontId="7" fillId="0" borderId="5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/>
    </xf>
    <xf numFmtId="164" fontId="8" fillId="0" borderId="3" xfId="0" applyNumberFormat="1" applyFont="1" applyFill="1" applyBorder="1" applyAlignment="1">
      <alignment horizontal="left" vertical="top" wrapText="1"/>
    </xf>
    <xf numFmtId="0" fontId="21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23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164" fontId="24" fillId="0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4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23" fillId="0" borderId="3" xfId="0" applyNumberFormat="1" applyFont="1" applyBorder="1" applyAlignment="1">
      <alignment horizontal="left" vertical="center" wrapText="1"/>
    </xf>
    <xf numFmtId="164" fontId="0" fillId="0" borderId="0" xfId="0" applyNumberFormat="1"/>
    <xf numFmtId="0" fontId="9" fillId="3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4" fillId="0" borderId="10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27" fillId="0" borderId="3" xfId="0" applyNumberFormat="1" applyFont="1" applyBorder="1" applyAlignment="1">
      <alignment horizontal="left" vertical="top" wrapText="1"/>
    </xf>
    <xf numFmtId="164" fontId="4" fillId="4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30" fillId="0" borderId="3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left" vertical="center" wrapText="1"/>
    </xf>
    <xf numFmtId="0" fontId="13" fillId="0" borderId="0" xfId="0" applyFont="1" applyBorder="1" applyAlignment="1"/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10" fillId="0" borderId="0" xfId="0" applyNumberFormat="1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5" fillId="0" borderId="1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zoomScaleNormal="100" workbookViewId="0">
      <selection activeCell="A2" sqref="A2:W2"/>
    </sheetView>
  </sheetViews>
  <sheetFormatPr defaultRowHeight="15" x14ac:dyDescent="0.25"/>
  <cols>
    <col min="1" max="1" width="38.85546875" customWidth="1"/>
    <col min="2" max="2" width="27.42578125" customWidth="1"/>
    <col min="3" max="3" width="24.5703125" customWidth="1"/>
    <col min="4" max="4" width="17.42578125" customWidth="1"/>
    <col min="5" max="5" width="28.7109375" customWidth="1"/>
    <col min="6" max="6" width="17.42578125" customWidth="1"/>
    <col min="7" max="7" width="21.85546875" customWidth="1"/>
    <col min="8" max="8" width="30.5703125" customWidth="1"/>
    <col min="9" max="9" width="34.7109375" customWidth="1"/>
    <col min="10" max="10" width="22.28515625" customWidth="1"/>
    <col min="11" max="11" width="20.42578125" customWidth="1"/>
    <col min="12" max="12" width="22.5703125" customWidth="1"/>
    <col min="13" max="13" width="26.5703125" customWidth="1"/>
    <col min="14" max="14" width="17.28515625" customWidth="1"/>
    <col min="15" max="15" width="22.7109375" customWidth="1"/>
    <col min="16" max="16" width="21" customWidth="1"/>
    <col min="17" max="17" width="18.7109375" customWidth="1"/>
    <col min="18" max="18" width="17" customWidth="1"/>
    <col min="19" max="19" width="18.42578125" customWidth="1"/>
    <col min="20" max="20" width="35.7109375" customWidth="1"/>
    <col min="21" max="21" width="14.5703125" customWidth="1"/>
    <col min="22" max="22" width="17.7109375" customWidth="1"/>
    <col min="23" max="23" width="0.5703125" customWidth="1"/>
    <col min="29" max="29" width="12.7109375" customWidth="1"/>
  </cols>
  <sheetData>
    <row r="1" spans="1:26" ht="20.25" customHeight="1" x14ac:dyDescent="0.3">
      <c r="I1" s="83" t="s">
        <v>32</v>
      </c>
      <c r="J1" s="83"/>
      <c r="K1" s="83"/>
      <c r="L1" s="83"/>
      <c r="M1" s="30"/>
    </row>
    <row r="2" spans="1:26" ht="46.5" customHeight="1" x14ac:dyDescent="0.25">
      <c r="A2" s="84" t="s">
        <v>72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6" ht="150" customHeight="1" x14ac:dyDescent="0.3">
      <c r="A3" s="63" t="s">
        <v>33</v>
      </c>
      <c r="B3" s="85" t="s">
        <v>77</v>
      </c>
      <c r="C3" s="86"/>
      <c r="D3" s="87"/>
      <c r="E3" s="88" t="s">
        <v>0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63" t="s">
        <v>1</v>
      </c>
      <c r="U3" s="63" t="s">
        <v>2</v>
      </c>
      <c r="V3" s="63"/>
      <c r="W3" s="2"/>
      <c r="X3" s="2"/>
      <c r="Y3" s="2"/>
      <c r="Z3" s="2"/>
    </row>
    <row r="4" spans="1:26" ht="57.75" customHeight="1" x14ac:dyDescent="0.3">
      <c r="A4" s="63"/>
      <c r="B4" s="63" t="s">
        <v>3</v>
      </c>
      <c r="C4" s="63" t="s">
        <v>31</v>
      </c>
      <c r="D4" s="70" t="s">
        <v>39</v>
      </c>
      <c r="E4" s="63" t="s">
        <v>41</v>
      </c>
      <c r="F4" s="63" t="s">
        <v>29</v>
      </c>
      <c r="G4" s="63" t="s">
        <v>80</v>
      </c>
      <c r="H4" s="63" t="s">
        <v>42</v>
      </c>
      <c r="I4" s="63" t="s">
        <v>79</v>
      </c>
      <c r="J4" s="74" t="s">
        <v>81</v>
      </c>
      <c r="K4" s="75"/>
      <c r="L4" s="75"/>
      <c r="M4" s="75"/>
      <c r="N4" s="75"/>
      <c r="O4" s="75"/>
      <c r="P4" s="76"/>
      <c r="Q4" s="63" t="s">
        <v>4</v>
      </c>
      <c r="R4" s="65" t="s">
        <v>30</v>
      </c>
      <c r="S4" s="66"/>
      <c r="T4" s="63"/>
      <c r="U4" s="63" t="s">
        <v>5</v>
      </c>
      <c r="V4" s="63" t="s">
        <v>6</v>
      </c>
      <c r="W4" s="2"/>
      <c r="X4" s="2"/>
      <c r="Y4" s="2"/>
      <c r="Z4" s="2"/>
    </row>
    <row r="5" spans="1:26" ht="15.75" hidden="1" customHeight="1" thickBot="1" x14ac:dyDescent="0.35">
      <c r="A5" s="63"/>
      <c r="B5" s="63"/>
      <c r="C5" s="64"/>
      <c r="D5" s="89"/>
      <c r="E5" s="64"/>
      <c r="F5" s="64"/>
      <c r="G5" s="64"/>
      <c r="H5" s="64"/>
      <c r="I5" s="64"/>
      <c r="J5" s="77"/>
      <c r="K5" s="78"/>
      <c r="L5" s="78"/>
      <c r="M5" s="78"/>
      <c r="N5" s="78"/>
      <c r="O5" s="78"/>
      <c r="P5" s="79"/>
      <c r="Q5" s="64"/>
      <c r="R5" s="66"/>
      <c r="S5" s="66"/>
      <c r="T5" s="63"/>
      <c r="U5" s="64"/>
      <c r="V5" s="64"/>
      <c r="W5" s="2"/>
      <c r="X5" s="2"/>
      <c r="Y5" s="2"/>
      <c r="Z5" s="2"/>
    </row>
    <row r="6" spans="1:26" ht="17.25" customHeight="1" x14ac:dyDescent="0.3">
      <c r="A6" s="63"/>
      <c r="B6" s="63"/>
      <c r="C6" s="64"/>
      <c r="D6" s="89"/>
      <c r="E6" s="64"/>
      <c r="F6" s="64"/>
      <c r="G6" s="64"/>
      <c r="H6" s="64"/>
      <c r="I6" s="64"/>
      <c r="J6" s="77"/>
      <c r="K6" s="78"/>
      <c r="L6" s="78"/>
      <c r="M6" s="78"/>
      <c r="N6" s="78"/>
      <c r="O6" s="78"/>
      <c r="P6" s="79"/>
      <c r="Q6" s="64"/>
      <c r="R6" s="66"/>
      <c r="S6" s="66"/>
      <c r="T6" s="63"/>
      <c r="U6" s="64"/>
      <c r="V6" s="64"/>
      <c r="W6" s="2"/>
      <c r="X6" s="2"/>
      <c r="Y6" s="2"/>
      <c r="Z6" s="2"/>
    </row>
    <row r="7" spans="1:26" ht="30" customHeight="1" x14ac:dyDescent="0.3">
      <c r="A7" s="63"/>
      <c r="B7" s="63"/>
      <c r="C7" s="64"/>
      <c r="D7" s="89"/>
      <c r="E7" s="64"/>
      <c r="F7" s="64"/>
      <c r="G7" s="64"/>
      <c r="H7" s="64"/>
      <c r="I7" s="64"/>
      <c r="J7" s="80"/>
      <c r="K7" s="81"/>
      <c r="L7" s="81"/>
      <c r="M7" s="81"/>
      <c r="N7" s="81"/>
      <c r="O7" s="81"/>
      <c r="P7" s="82"/>
      <c r="Q7" s="64"/>
      <c r="R7" s="66"/>
      <c r="S7" s="66"/>
      <c r="T7" s="63"/>
      <c r="U7" s="64"/>
      <c r="V7" s="64"/>
      <c r="W7" s="2"/>
      <c r="X7" s="2"/>
      <c r="Y7" s="2"/>
      <c r="Z7" s="2"/>
    </row>
    <row r="8" spans="1:26" ht="30.75" customHeight="1" x14ac:dyDescent="0.3">
      <c r="A8" s="63"/>
      <c r="B8" s="63"/>
      <c r="C8" s="64"/>
      <c r="D8" s="89"/>
      <c r="E8" s="64"/>
      <c r="F8" s="64"/>
      <c r="G8" s="64"/>
      <c r="H8" s="64"/>
      <c r="I8" s="64"/>
      <c r="J8" s="63" t="s">
        <v>34</v>
      </c>
      <c r="K8" s="67" t="s">
        <v>7</v>
      </c>
      <c r="L8" s="68"/>
      <c r="M8" s="68"/>
      <c r="N8" s="68"/>
      <c r="O8" s="68"/>
      <c r="P8" s="69"/>
      <c r="Q8" s="64"/>
      <c r="R8" s="65" t="s">
        <v>35</v>
      </c>
      <c r="S8" s="65" t="s">
        <v>61</v>
      </c>
      <c r="T8" s="63"/>
      <c r="U8" s="64"/>
      <c r="V8" s="64"/>
      <c r="W8" s="2"/>
      <c r="X8" s="2"/>
      <c r="Y8" s="2"/>
      <c r="Z8" s="2"/>
    </row>
    <row r="9" spans="1:26" ht="30.75" customHeight="1" x14ac:dyDescent="0.3">
      <c r="A9" s="63"/>
      <c r="B9" s="63"/>
      <c r="C9" s="64"/>
      <c r="D9" s="89"/>
      <c r="E9" s="64"/>
      <c r="F9" s="64"/>
      <c r="G9" s="64"/>
      <c r="H9" s="64"/>
      <c r="I9" s="64"/>
      <c r="J9" s="63"/>
      <c r="K9" s="70" t="s">
        <v>8</v>
      </c>
      <c r="L9" s="72" t="s">
        <v>62</v>
      </c>
      <c r="M9" s="73"/>
      <c r="N9" s="70" t="s">
        <v>9</v>
      </c>
      <c r="O9" s="90" t="s">
        <v>62</v>
      </c>
      <c r="P9" s="90"/>
      <c r="Q9" s="64"/>
      <c r="R9" s="65"/>
      <c r="S9" s="65"/>
      <c r="T9" s="63"/>
      <c r="U9" s="64"/>
      <c r="V9" s="64"/>
      <c r="W9" s="2"/>
      <c r="X9" s="2"/>
      <c r="Y9" s="2"/>
      <c r="Z9" s="2"/>
    </row>
    <row r="10" spans="1:26" ht="201.75" customHeight="1" x14ac:dyDescent="0.3">
      <c r="A10" s="63"/>
      <c r="B10" s="63"/>
      <c r="C10" s="64"/>
      <c r="D10" s="71"/>
      <c r="E10" s="64"/>
      <c r="F10" s="64"/>
      <c r="G10" s="64"/>
      <c r="H10" s="64"/>
      <c r="I10" s="64"/>
      <c r="J10" s="63"/>
      <c r="K10" s="71"/>
      <c r="L10" s="25" t="s">
        <v>73</v>
      </c>
      <c r="M10" s="25" t="s">
        <v>74</v>
      </c>
      <c r="N10" s="71"/>
      <c r="O10" s="31" t="s">
        <v>75</v>
      </c>
      <c r="P10" s="31" t="s">
        <v>76</v>
      </c>
      <c r="Q10" s="64"/>
      <c r="R10" s="65"/>
      <c r="S10" s="65"/>
      <c r="T10" s="63"/>
      <c r="U10" s="64"/>
      <c r="V10" s="64"/>
      <c r="W10" s="2"/>
      <c r="X10" s="2"/>
      <c r="Y10" s="2"/>
      <c r="Z10" s="2"/>
    </row>
    <row r="11" spans="1:26" ht="15.75" customHeight="1" thickBot="1" x14ac:dyDescent="0.3">
      <c r="A11" s="8">
        <v>1</v>
      </c>
      <c r="B11" s="10">
        <v>2</v>
      </c>
      <c r="C11" s="9">
        <v>3</v>
      </c>
      <c r="D11" s="9" t="s">
        <v>40</v>
      </c>
      <c r="E11" s="9">
        <v>4</v>
      </c>
      <c r="F11" s="9">
        <v>5</v>
      </c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5">
        <v>11</v>
      </c>
      <c r="M11" s="9" t="s">
        <v>59</v>
      </c>
      <c r="N11" s="9">
        <v>12</v>
      </c>
      <c r="O11" s="9" t="s">
        <v>60</v>
      </c>
      <c r="P11" s="9" t="s">
        <v>78</v>
      </c>
      <c r="Q11" s="9">
        <v>13</v>
      </c>
      <c r="R11" s="9">
        <v>14</v>
      </c>
      <c r="S11" s="9">
        <v>15</v>
      </c>
      <c r="T11" s="9">
        <v>16</v>
      </c>
      <c r="U11" s="9">
        <v>17</v>
      </c>
      <c r="V11" s="9">
        <v>18</v>
      </c>
    </row>
    <row r="12" spans="1:26" ht="105" customHeight="1" x14ac:dyDescent="0.25">
      <c r="A12" s="12" t="s">
        <v>10</v>
      </c>
      <c r="B12" s="1">
        <v>130473.4</v>
      </c>
      <c r="C12" s="1">
        <v>28369</v>
      </c>
      <c r="D12" s="1">
        <f>C12/B12*100</f>
        <v>21.7</v>
      </c>
      <c r="E12" s="1">
        <v>8.6999999999999993</v>
      </c>
      <c r="F12" s="1">
        <f t="shared" ref="F12:F15" si="0">B12*E12%</f>
        <v>11351.2</v>
      </c>
      <c r="G12" s="1">
        <f t="shared" ref="G12:G30" si="1">(F12+L12+M12+P12+O12)</f>
        <v>11351.2</v>
      </c>
      <c r="H12" s="1">
        <f t="shared" ref="H12:H32" si="2">C12*E12%</f>
        <v>2468.1</v>
      </c>
      <c r="I12" s="1">
        <f t="shared" ref="I12:I31" si="3">(H12+L12+M12+P12+O12)</f>
        <v>2468.1</v>
      </c>
      <c r="J12" s="1">
        <f t="shared" ref="J12:J30" si="4">K12+N12</f>
        <v>9669.5</v>
      </c>
      <c r="K12" s="1">
        <v>5105.2</v>
      </c>
      <c r="L12" s="1">
        <v>0</v>
      </c>
      <c r="M12" s="1">
        <v>0</v>
      </c>
      <c r="N12" s="1">
        <v>4564.3</v>
      </c>
      <c r="O12" s="1">
        <v>0</v>
      </c>
      <c r="P12" s="1">
        <v>0</v>
      </c>
      <c r="Q12" s="1">
        <v>2252.4</v>
      </c>
      <c r="R12" s="7">
        <f t="shared" ref="R12:R30" si="5">J12-G12</f>
        <v>-1681.7</v>
      </c>
      <c r="S12" s="7">
        <f t="shared" ref="S12:S30" si="6">Q12-I12</f>
        <v>-215.7</v>
      </c>
      <c r="T12" s="29"/>
      <c r="U12" s="1">
        <v>2</v>
      </c>
      <c r="V12" s="1">
        <v>3</v>
      </c>
    </row>
    <row r="13" spans="1:26" ht="50.25" customHeight="1" x14ac:dyDescent="0.25">
      <c r="A13" s="12" t="s">
        <v>43</v>
      </c>
      <c r="B13" s="1">
        <v>9817.7000000000007</v>
      </c>
      <c r="C13" s="1">
        <v>2422.1</v>
      </c>
      <c r="D13" s="1">
        <f t="shared" ref="D13:D33" si="7">C13/B13*100</f>
        <v>24.7</v>
      </c>
      <c r="E13" s="1">
        <v>29.1</v>
      </c>
      <c r="F13" s="1">
        <f t="shared" si="0"/>
        <v>2857</v>
      </c>
      <c r="G13" s="1">
        <f t="shared" si="1"/>
        <v>2857</v>
      </c>
      <c r="H13" s="1">
        <f t="shared" si="2"/>
        <v>704.8</v>
      </c>
      <c r="I13" s="1">
        <f t="shared" si="3"/>
        <v>704.8</v>
      </c>
      <c r="J13" s="1">
        <f t="shared" si="4"/>
        <v>3363.5</v>
      </c>
      <c r="K13" s="7">
        <v>2451.5</v>
      </c>
      <c r="L13" s="1">
        <v>0</v>
      </c>
      <c r="M13" s="1">
        <v>0</v>
      </c>
      <c r="N13" s="7">
        <v>912</v>
      </c>
      <c r="O13" s="7">
        <v>0</v>
      </c>
      <c r="P13" s="7">
        <v>0</v>
      </c>
      <c r="Q13" s="1">
        <v>794.1</v>
      </c>
      <c r="R13" s="32">
        <f t="shared" si="5"/>
        <v>506.5</v>
      </c>
      <c r="S13" s="32">
        <f t="shared" si="6"/>
        <v>89.3</v>
      </c>
      <c r="T13" s="24"/>
      <c r="U13" s="1">
        <v>1</v>
      </c>
      <c r="V13" s="7">
        <v>1</v>
      </c>
    </row>
    <row r="14" spans="1:26" ht="45" customHeight="1" x14ac:dyDescent="0.25">
      <c r="A14" s="13" t="s">
        <v>11</v>
      </c>
      <c r="B14" s="1">
        <v>21001.7</v>
      </c>
      <c r="C14" s="1">
        <v>4740</v>
      </c>
      <c r="D14" s="1">
        <f t="shared" si="7"/>
        <v>22.6</v>
      </c>
      <c r="E14" s="1">
        <v>20.5</v>
      </c>
      <c r="F14" s="1">
        <f t="shared" si="0"/>
        <v>4305.3</v>
      </c>
      <c r="G14" s="1">
        <f t="shared" si="1"/>
        <v>4305.3</v>
      </c>
      <c r="H14" s="1">
        <f t="shared" si="2"/>
        <v>971.7</v>
      </c>
      <c r="I14" s="1">
        <f t="shared" si="3"/>
        <v>971.7</v>
      </c>
      <c r="J14" s="1">
        <f t="shared" si="4"/>
        <v>3836</v>
      </c>
      <c r="K14" s="7">
        <v>2491</v>
      </c>
      <c r="L14" s="1">
        <v>0</v>
      </c>
      <c r="M14" s="7">
        <v>0</v>
      </c>
      <c r="N14" s="1">
        <v>1345</v>
      </c>
      <c r="O14" s="1">
        <v>0</v>
      </c>
      <c r="P14" s="1">
        <v>0</v>
      </c>
      <c r="Q14" s="1">
        <v>729.2</v>
      </c>
      <c r="R14" s="7">
        <f t="shared" si="5"/>
        <v>-469.3</v>
      </c>
      <c r="S14" s="7">
        <f t="shared" si="6"/>
        <v>-242.5</v>
      </c>
      <c r="T14" s="16"/>
      <c r="U14" s="1">
        <v>1</v>
      </c>
      <c r="V14" s="1">
        <v>1</v>
      </c>
    </row>
    <row r="15" spans="1:26" ht="60" customHeight="1" x14ac:dyDescent="0.25">
      <c r="A15" s="13" t="s">
        <v>12</v>
      </c>
      <c r="B15" s="1">
        <v>23426</v>
      </c>
      <c r="C15" s="1">
        <v>6602.7</v>
      </c>
      <c r="D15" s="1">
        <f t="shared" si="7"/>
        <v>28.2</v>
      </c>
      <c r="E15" s="1">
        <v>22.4</v>
      </c>
      <c r="F15" s="1">
        <f t="shared" si="0"/>
        <v>5247.4</v>
      </c>
      <c r="G15" s="1">
        <f t="shared" si="1"/>
        <v>5247.4</v>
      </c>
      <c r="H15" s="1">
        <f t="shared" si="2"/>
        <v>1479</v>
      </c>
      <c r="I15" s="1">
        <f t="shared" si="3"/>
        <v>1479</v>
      </c>
      <c r="J15" s="1">
        <f t="shared" si="4"/>
        <v>3394.2</v>
      </c>
      <c r="K15" s="1">
        <v>2247.1</v>
      </c>
      <c r="L15" s="1">
        <v>0</v>
      </c>
      <c r="M15" s="7">
        <v>0</v>
      </c>
      <c r="N15" s="1">
        <v>1147.0999999999999</v>
      </c>
      <c r="O15" s="1">
        <v>0</v>
      </c>
      <c r="P15" s="1">
        <v>0</v>
      </c>
      <c r="Q15" s="1">
        <v>703.2</v>
      </c>
      <c r="R15" s="7">
        <f t="shared" si="5"/>
        <v>-1853.2</v>
      </c>
      <c r="S15" s="7">
        <f t="shared" si="6"/>
        <v>-775.8</v>
      </c>
      <c r="T15" s="16"/>
      <c r="U15" s="1">
        <v>1</v>
      </c>
      <c r="V15" s="1">
        <v>1</v>
      </c>
    </row>
    <row r="16" spans="1:26" ht="48.75" customHeight="1" x14ac:dyDescent="0.25">
      <c r="A16" s="13" t="s">
        <v>13</v>
      </c>
      <c r="B16" s="1">
        <v>20532.7</v>
      </c>
      <c r="C16" s="1">
        <v>4916.3999999999996</v>
      </c>
      <c r="D16" s="1">
        <f t="shared" si="7"/>
        <v>23.9</v>
      </c>
      <c r="E16" s="1">
        <v>26.1</v>
      </c>
      <c r="F16" s="1">
        <f>B16*E16%</f>
        <v>5359</v>
      </c>
      <c r="G16" s="1">
        <f t="shared" si="1"/>
        <v>5359</v>
      </c>
      <c r="H16" s="1">
        <f t="shared" si="2"/>
        <v>1283.2</v>
      </c>
      <c r="I16" s="1">
        <f t="shared" si="3"/>
        <v>1283.2</v>
      </c>
      <c r="J16" s="1">
        <f t="shared" si="4"/>
        <v>4596.7</v>
      </c>
      <c r="K16" s="1">
        <v>2686.7</v>
      </c>
      <c r="L16" s="1">
        <v>0</v>
      </c>
      <c r="M16" s="7">
        <v>0</v>
      </c>
      <c r="N16" s="1">
        <v>1910</v>
      </c>
      <c r="O16" s="1">
        <v>0</v>
      </c>
      <c r="P16" s="1">
        <v>0</v>
      </c>
      <c r="Q16" s="1">
        <v>892.9</v>
      </c>
      <c r="R16" s="7">
        <f t="shared" si="5"/>
        <v>-762.3</v>
      </c>
      <c r="S16" s="7">
        <f t="shared" si="6"/>
        <v>-390.3</v>
      </c>
      <c r="T16" s="16"/>
      <c r="U16" s="1">
        <v>1</v>
      </c>
      <c r="V16" s="1">
        <v>2</v>
      </c>
    </row>
    <row r="17" spans="1:22" ht="54" customHeight="1" x14ac:dyDescent="0.25">
      <c r="A17" s="13" t="s">
        <v>14</v>
      </c>
      <c r="B17" s="1">
        <v>9403.4</v>
      </c>
      <c r="C17" s="1">
        <v>2559.9</v>
      </c>
      <c r="D17" s="1">
        <f t="shared" si="7"/>
        <v>27.2</v>
      </c>
      <c r="E17" s="1">
        <v>29</v>
      </c>
      <c r="F17" s="1">
        <f t="shared" ref="F17:F32" si="8">B17*E17%</f>
        <v>2727</v>
      </c>
      <c r="G17" s="1">
        <f t="shared" si="1"/>
        <v>2727</v>
      </c>
      <c r="H17" s="1">
        <f t="shared" si="2"/>
        <v>742.4</v>
      </c>
      <c r="I17" s="1">
        <f t="shared" si="3"/>
        <v>742.4</v>
      </c>
      <c r="J17" s="1">
        <f t="shared" si="4"/>
        <v>2716.6</v>
      </c>
      <c r="K17" s="1">
        <v>1805.7</v>
      </c>
      <c r="L17" s="1">
        <v>0</v>
      </c>
      <c r="M17" s="7">
        <v>0</v>
      </c>
      <c r="N17" s="1">
        <v>910.9</v>
      </c>
      <c r="O17" s="1">
        <v>0</v>
      </c>
      <c r="P17" s="1">
        <v>0</v>
      </c>
      <c r="Q17" s="1">
        <v>712</v>
      </c>
      <c r="R17" s="3">
        <f t="shared" si="5"/>
        <v>-10.4</v>
      </c>
      <c r="S17" s="7">
        <f t="shared" si="6"/>
        <v>-30.4</v>
      </c>
      <c r="T17" s="16"/>
      <c r="U17" s="1">
        <v>1</v>
      </c>
      <c r="V17" s="1">
        <v>1</v>
      </c>
    </row>
    <row r="18" spans="1:22" ht="57.75" customHeight="1" x14ac:dyDescent="0.25">
      <c r="A18" s="13" t="s">
        <v>15</v>
      </c>
      <c r="B18" s="1">
        <v>14285</v>
      </c>
      <c r="C18" s="1">
        <v>3555</v>
      </c>
      <c r="D18" s="1">
        <f t="shared" si="7"/>
        <v>24.9</v>
      </c>
      <c r="E18" s="1">
        <v>30.1</v>
      </c>
      <c r="F18" s="1">
        <f t="shared" si="8"/>
        <v>4299.8</v>
      </c>
      <c r="G18" s="1">
        <f t="shared" si="1"/>
        <v>4299.8</v>
      </c>
      <c r="H18" s="1">
        <f t="shared" si="2"/>
        <v>1070.0999999999999</v>
      </c>
      <c r="I18" s="1">
        <f t="shared" si="3"/>
        <v>1070.0999999999999</v>
      </c>
      <c r="J18" s="1">
        <f t="shared" si="4"/>
        <v>4299.3</v>
      </c>
      <c r="K18" s="1">
        <v>2441.1999999999998</v>
      </c>
      <c r="L18" s="1">
        <v>0</v>
      </c>
      <c r="M18" s="1">
        <v>0</v>
      </c>
      <c r="N18" s="1">
        <v>1858.1</v>
      </c>
      <c r="O18" s="1">
        <v>0</v>
      </c>
      <c r="P18" s="1">
        <v>0</v>
      </c>
      <c r="Q18" s="1">
        <v>861.6</v>
      </c>
      <c r="R18" s="7">
        <f t="shared" si="5"/>
        <v>-0.5</v>
      </c>
      <c r="S18" s="3">
        <f t="shared" si="6"/>
        <v>-208.5</v>
      </c>
      <c r="T18" s="18"/>
      <c r="U18" s="1">
        <v>1</v>
      </c>
      <c r="V18" s="1">
        <v>2</v>
      </c>
    </row>
    <row r="19" spans="1:22" ht="51.75" customHeight="1" x14ac:dyDescent="0.25">
      <c r="A19" s="13" t="s">
        <v>16</v>
      </c>
      <c r="B19" s="1">
        <v>13460.3</v>
      </c>
      <c r="C19" s="1">
        <v>3334.6</v>
      </c>
      <c r="D19" s="1">
        <f t="shared" si="7"/>
        <v>24.8</v>
      </c>
      <c r="E19" s="1">
        <v>25.5</v>
      </c>
      <c r="F19" s="1">
        <f t="shared" si="8"/>
        <v>3432.4</v>
      </c>
      <c r="G19" s="1">
        <f t="shared" si="1"/>
        <v>3432.4</v>
      </c>
      <c r="H19" s="1">
        <f t="shared" si="2"/>
        <v>850.3</v>
      </c>
      <c r="I19" s="1">
        <f t="shared" si="3"/>
        <v>850.3</v>
      </c>
      <c r="J19" s="1">
        <f t="shared" si="4"/>
        <v>3361.8</v>
      </c>
      <c r="K19" s="7">
        <v>2828.7</v>
      </c>
      <c r="L19" s="1">
        <v>0</v>
      </c>
      <c r="M19" s="1">
        <v>0</v>
      </c>
      <c r="N19" s="1">
        <v>533.1</v>
      </c>
      <c r="O19" s="1">
        <v>0</v>
      </c>
      <c r="P19" s="1">
        <v>0</v>
      </c>
      <c r="Q19" s="1">
        <v>969.6</v>
      </c>
      <c r="R19" s="7">
        <f t="shared" si="5"/>
        <v>-70.599999999999994</v>
      </c>
      <c r="S19" s="7">
        <f t="shared" si="6"/>
        <v>119.3</v>
      </c>
      <c r="T19" s="16" t="s">
        <v>70</v>
      </c>
      <c r="U19" s="1">
        <v>1</v>
      </c>
      <c r="V19" s="7">
        <v>0.5</v>
      </c>
    </row>
    <row r="20" spans="1:22" ht="62.25" customHeight="1" x14ac:dyDescent="0.25">
      <c r="A20" s="13" t="s">
        <v>17</v>
      </c>
      <c r="B20" s="1">
        <v>15158.1</v>
      </c>
      <c r="C20" s="1">
        <v>3701</v>
      </c>
      <c r="D20" s="1">
        <f t="shared" si="7"/>
        <v>24.4</v>
      </c>
      <c r="E20" s="1">
        <v>25.9</v>
      </c>
      <c r="F20" s="1">
        <f t="shared" si="8"/>
        <v>3925.9</v>
      </c>
      <c r="G20" s="1">
        <f t="shared" si="1"/>
        <v>3925.9</v>
      </c>
      <c r="H20" s="1">
        <f t="shared" si="2"/>
        <v>958.6</v>
      </c>
      <c r="I20" s="1">
        <f t="shared" si="3"/>
        <v>958.6</v>
      </c>
      <c r="J20" s="1">
        <f t="shared" si="4"/>
        <v>3300.9</v>
      </c>
      <c r="K20" s="1">
        <v>2400</v>
      </c>
      <c r="L20" s="1">
        <v>0</v>
      </c>
      <c r="M20" s="1">
        <v>0</v>
      </c>
      <c r="N20" s="1">
        <v>900.9</v>
      </c>
      <c r="O20" s="1">
        <v>0</v>
      </c>
      <c r="P20" s="1">
        <v>0</v>
      </c>
      <c r="Q20" s="1">
        <v>716.2</v>
      </c>
      <c r="R20" s="7">
        <f t="shared" si="5"/>
        <v>-625</v>
      </c>
      <c r="S20" s="7">
        <f t="shared" si="6"/>
        <v>-242.4</v>
      </c>
      <c r="T20" s="11"/>
      <c r="U20" s="1">
        <v>1</v>
      </c>
      <c r="V20" s="1">
        <v>1</v>
      </c>
    </row>
    <row r="21" spans="1:22" ht="57.75" customHeight="1" x14ac:dyDescent="0.25">
      <c r="A21" s="13" t="s">
        <v>18</v>
      </c>
      <c r="B21" s="1">
        <v>15334</v>
      </c>
      <c r="C21" s="1">
        <v>3767.8</v>
      </c>
      <c r="D21" s="1">
        <f t="shared" si="7"/>
        <v>24.6</v>
      </c>
      <c r="E21" s="1">
        <v>26.5</v>
      </c>
      <c r="F21" s="1">
        <f t="shared" si="8"/>
        <v>4063.5</v>
      </c>
      <c r="G21" s="1">
        <f t="shared" si="1"/>
        <v>4063.5</v>
      </c>
      <c r="H21" s="1">
        <f t="shared" si="2"/>
        <v>998.5</v>
      </c>
      <c r="I21" s="1">
        <f t="shared" si="3"/>
        <v>998.5</v>
      </c>
      <c r="J21" s="7">
        <f t="shared" si="4"/>
        <v>3403</v>
      </c>
      <c r="K21" s="7">
        <v>2182.9</v>
      </c>
      <c r="L21" s="1">
        <v>0</v>
      </c>
      <c r="M21" s="1">
        <v>0</v>
      </c>
      <c r="N21" s="1">
        <v>1220.0999999999999</v>
      </c>
      <c r="O21" s="1">
        <v>0</v>
      </c>
      <c r="P21" s="1"/>
      <c r="Q21" s="1">
        <v>838</v>
      </c>
      <c r="R21" s="3">
        <f t="shared" si="5"/>
        <v>-660.5</v>
      </c>
      <c r="S21" s="7">
        <f t="shared" si="6"/>
        <v>-160.5</v>
      </c>
      <c r="T21" s="11"/>
      <c r="U21" s="1">
        <v>1</v>
      </c>
      <c r="V21" s="1">
        <v>1</v>
      </c>
    </row>
    <row r="22" spans="1:22" ht="57.75" customHeight="1" x14ac:dyDescent="0.25">
      <c r="A22" s="13" t="s">
        <v>19</v>
      </c>
      <c r="B22" s="1">
        <v>20717.599999999999</v>
      </c>
      <c r="C22" s="7">
        <v>5123.5</v>
      </c>
      <c r="D22" s="1">
        <f t="shared" si="7"/>
        <v>24.7</v>
      </c>
      <c r="E22" s="1">
        <v>26.8</v>
      </c>
      <c r="F22" s="1">
        <f t="shared" si="8"/>
        <v>5552.3</v>
      </c>
      <c r="G22" s="7">
        <f t="shared" si="1"/>
        <v>5552.3</v>
      </c>
      <c r="H22" s="7">
        <f t="shared" si="2"/>
        <v>1373.1</v>
      </c>
      <c r="I22" s="7">
        <f t="shared" si="3"/>
        <v>1373.1</v>
      </c>
      <c r="J22" s="7">
        <f t="shared" si="4"/>
        <v>5073.5</v>
      </c>
      <c r="K22" s="1">
        <v>2686.6</v>
      </c>
      <c r="L22" s="1">
        <v>0</v>
      </c>
      <c r="M22" s="1">
        <v>0</v>
      </c>
      <c r="N22" s="1">
        <v>2386.9</v>
      </c>
      <c r="O22" s="1">
        <v>0</v>
      </c>
      <c r="P22" s="1">
        <v>0</v>
      </c>
      <c r="Q22" s="1">
        <v>1235.0999999999999</v>
      </c>
      <c r="R22" s="7">
        <f t="shared" si="5"/>
        <v>-478.8</v>
      </c>
      <c r="S22" s="7">
        <f t="shared" si="6"/>
        <v>-138</v>
      </c>
      <c r="T22" s="16"/>
      <c r="U22" s="1">
        <v>1</v>
      </c>
      <c r="V22" s="1">
        <v>2</v>
      </c>
    </row>
    <row r="23" spans="1:22" ht="51.75" customHeight="1" x14ac:dyDescent="0.25">
      <c r="A23" s="13" t="s">
        <v>20</v>
      </c>
      <c r="B23" s="1">
        <v>26009.599999999999</v>
      </c>
      <c r="C23" s="1">
        <v>6686.9</v>
      </c>
      <c r="D23" s="1">
        <f t="shared" si="7"/>
        <v>25.7</v>
      </c>
      <c r="E23" s="1">
        <v>25</v>
      </c>
      <c r="F23" s="1">
        <f t="shared" si="8"/>
        <v>6502.4</v>
      </c>
      <c r="G23" s="7">
        <f t="shared" si="1"/>
        <v>6502.4</v>
      </c>
      <c r="H23" s="7">
        <f t="shared" si="2"/>
        <v>1671.7</v>
      </c>
      <c r="I23" s="7">
        <f t="shared" si="3"/>
        <v>1671.7</v>
      </c>
      <c r="J23" s="7">
        <f t="shared" si="4"/>
        <v>3798.2</v>
      </c>
      <c r="K23" s="1">
        <v>2500.1999999999998</v>
      </c>
      <c r="L23" s="1">
        <v>0</v>
      </c>
      <c r="M23" s="1">
        <v>0</v>
      </c>
      <c r="N23" s="1">
        <v>1298</v>
      </c>
      <c r="O23" s="1">
        <v>0</v>
      </c>
      <c r="P23" s="1">
        <v>0</v>
      </c>
      <c r="Q23" s="1">
        <v>1578</v>
      </c>
      <c r="R23" s="7">
        <f t="shared" si="5"/>
        <v>-2704.2</v>
      </c>
      <c r="S23" s="7">
        <f t="shared" si="6"/>
        <v>-93.7</v>
      </c>
      <c r="T23" s="1"/>
      <c r="U23" s="1">
        <v>1</v>
      </c>
      <c r="V23" s="7">
        <v>1</v>
      </c>
    </row>
    <row r="24" spans="1:22" ht="61.5" customHeight="1" x14ac:dyDescent="0.25">
      <c r="A24" s="13" t="s">
        <v>28</v>
      </c>
      <c r="B24" s="1">
        <v>18362.599999999999</v>
      </c>
      <c r="C24" s="1">
        <v>4600.7</v>
      </c>
      <c r="D24" s="1">
        <f t="shared" si="7"/>
        <v>25.1</v>
      </c>
      <c r="E24" s="1">
        <v>21.4</v>
      </c>
      <c r="F24" s="1">
        <f t="shared" si="8"/>
        <v>3929.6</v>
      </c>
      <c r="G24" s="7">
        <f t="shared" si="1"/>
        <v>3929.6</v>
      </c>
      <c r="H24" s="7">
        <f t="shared" si="2"/>
        <v>984.5</v>
      </c>
      <c r="I24" s="7">
        <f t="shared" si="3"/>
        <v>984.5</v>
      </c>
      <c r="J24" s="7">
        <f t="shared" si="4"/>
        <v>3448.6</v>
      </c>
      <c r="K24" s="1">
        <v>2518.6</v>
      </c>
      <c r="L24" s="1">
        <v>0</v>
      </c>
      <c r="M24" s="1">
        <v>0</v>
      </c>
      <c r="N24" s="1">
        <v>930</v>
      </c>
      <c r="O24" s="1">
        <v>0</v>
      </c>
      <c r="P24" s="1">
        <v>0</v>
      </c>
      <c r="Q24" s="1">
        <v>787.6</v>
      </c>
      <c r="R24" s="7">
        <f t="shared" si="5"/>
        <v>-481</v>
      </c>
      <c r="S24" s="7">
        <f t="shared" si="6"/>
        <v>-196.9</v>
      </c>
      <c r="T24" s="24"/>
      <c r="U24" s="1">
        <v>1</v>
      </c>
      <c r="V24" s="1">
        <v>1</v>
      </c>
    </row>
    <row r="25" spans="1:22" ht="51" customHeight="1" x14ac:dyDescent="0.25">
      <c r="A25" s="13" t="s">
        <v>21</v>
      </c>
      <c r="B25" s="1">
        <v>17122.400000000001</v>
      </c>
      <c r="C25" s="1">
        <v>4178.1000000000004</v>
      </c>
      <c r="D25" s="1">
        <f t="shared" si="7"/>
        <v>24.4</v>
      </c>
      <c r="E25" s="1">
        <v>24.6</v>
      </c>
      <c r="F25" s="1">
        <f t="shared" si="8"/>
        <v>4212.1000000000004</v>
      </c>
      <c r="G25" s="1">
        <f t="shared" si="1"/>
        <v>4212.1000000000004</v>
      </c>
      <c r="H25" s="1">
        <f t="shared" si="2"/>
        <v>1027.8</v>
      </c>
      <c r="I25" s="1">
        <f t="shared" si="3"/>
        <v>1027.8</v>
      </c>
      <c r="J25" s="1">
        <f t="shared" si="4"/>
        <v>3621</v>
      </c>
      <c r="K25" s="1">
        <v>2518.6999999999998</v>
      </c>
      <c r="L25" s="1">
        <v>0</v>
      </c>
      <c r="M25" s="1">
        <v>0</v>
      </c>
      <c r="N25" s="1">
        <v>1102.3</v>
      </c>
      <c r="O25" s="1">
        <v>0</v>
      </c>
      <c r="P25" s="1">
        <v>0</v>
      </c>
      <c r="Q25" s="1">
        <v>1061.0999999999999</v>
      </c>
      <c r="R25" s="7">
        <f t="shared" si="5"/>
        <v>-591.1</v>
      </c>
      <c r="S25" s="7">
        <f t="shared" si="6"/>
        <v>33.299999999999997</v>
      </c>
      <c r="T25" s="16" t="s">
        <v>69</v>
      </c>
      <c r="U25" s="1">
        <v>1</v>
      </c>
      <c r="V25" s="1">
        <v>1</v>
      </c>
    </row>
    <row r="26" spans="1:22" ht="51.75" customHeight="1" x14ac:dyDescent="0.25">
      <c r="A26" s="13" t="s">
        <v>22</v>
      </c>
      <c r="B26" s="1">
        <v>14879.3</v>
      </c>
      <c r="C26" s="1">
        <v>2808.6</v>
      </c>
      <c r="D26" s="1">
        <f t="shared" si="7"/>
        <v>18.899999999999999</v>
      </c>
      <c r="E26" s="1">
        <v>26.5</v>
      </c>
      <c r="F26" s="1">
        <f t="shared" si="8"/>
        <v>3943</v>
      </c>
      <c r="G26" s="1">
        <f t="shared" si="1"/>
        <v>3943</v>
      </c>
      <c r="H26" s="1">
        <f t="shared" si="2"/>
        <v>744.3</v>
      </c>
      <c r="I26" s="1">
        <f t="shared" si="3"/>
        <v>744.3</v>
      </c>
      <c r="J26" s="1">
        <f t="shared" si="4"/>
        <v>3419.4</v>
      </c>
      <c r="K26" s="1">
        <v>2440.6</v>
      </c>
      <c r="L26" s="1">
        <v>0</v>
      </c>
      <c r="M26" s="1">
        <v>0</v>
      </c>
      <c r="N26" s="1">
        <v>978.8</v>
      </c>
      <c r="O26" s="1">
        <v>0</v>
      </c>
      <c r="P26" s="1">
        <v>0</v>
      </c>
      <c r="Q26" s="1">
        <v>1312.6</v>
      </c>
      <c r="R26" s="7">
        <f t="shared" si="5"/>
        <v>-523.6</v>
      </c>
      <c r="S26" s="3">
        <f t="shared" si="6"/>
        <v>568.29999999999995</v>
      </c>
      <c r="T26" s="16" t="s">
        <v>71</v>
      </c>
      <c r="U26" s="1">
        <v>1</v>
      </c>
      <c r="V26" s="1">
        <v>1</v>
      </c>
    </row>
    <row r="27" spans="1:22" ht="48" customHeight="1" x14ac:dyDescent="0.25">
      <c r="A27" s="13" t="s">
        <v>23</v>
      </c>
      <c r="B27" s="7">
        <v>22349</v>
      </c>
      <c r="C27" s="7">
        <v>6447.2</v>
      </c>
      <c r="D27" s="7">
        <f t="shared" si="7"/>
        <v>28.8</v>
      </c>
      <c r="E27" s="7">
        <v>20.6</v>
      </c>
      <c r="F27" s="7">
        <f t="shared" si="8"/>
        <v>4603.8999999999996</v>
      </c>
      <c r="G27" s="7">
        <f t="shared" si="1"/>
        <v>4603.8999999999996</v>
      </c>
      <c r="H27" s="7">
        <f t="shared" si="2"/>
        <v>1328.1</v>
      </c>
      <c r="I27" s="7">
        <f t="shared" si="3"/>
        <v>1328.1</v>
      </c>
      <c r="J27" s="7">
        <f t="shared" si="4"/>
        <v>3107.7</v>
      </c>
      <c r="K27" s="7">
        <v>2266.8000000000002</v>
      </c>
      <c r="L27" s="7">
        <v>0</v>
      </c>
      <c r="M27" s="7">
        <v>0</v>
      </c>
      <c r="N27" s="7">
        <v>840.9</v>
      </c>
      <c r="O27" s="7">
        <v>0</v>
      </c>
      <c r="P27" s="7">
        <v>0</v>
      </c>
      <c r="Q27" s="7">
        <v>543.6</v>
      </c>
      <c r="R27" s="7">
        <f t="shared" si="5"/>
        <v>-1496.2</v>
      </c>
      <c r="S27" s="3">
        <f t="shared" si="6"/>
        <v>-784.5</v>
      </c>
      <c r="T27" s="18"/>
      <c r="U27" s="7">
        <v>1</v>
      </c>
      <c r="V27" s="7">
        <v>1</v>
      </c>
    </row>
    <row r="28" spans="1:22" ht="41.25" customHeight="1" x14ac:dyDescent="0.25">
      <c r="A28" s="13" t="s">
        <v>24</v>
      </c>
      <c r="B28" s="1">
        <v>14715.8</v>
      </c>
      <c r="C28" s="1">
        <v>3637.8</v>
      </c>
      <c r="D28" s="1">
        <f t="shared" si="7"/>
        <v>24.7</v>
      </c>
      <c r="E28" s="1">
        <v>20.100000000000001</v>
      </c>
      <c r="F28" s="1">
        <f t="shared" si="8"/>
        <v>2957.9</v>
      </c>
      <c r="G28" s="1">
        <f t="shared" si="1"/>
        <v>2957.9</v>
      </c>
      <c r="H28" s="1">
        <f t="shared" si="2"/>
        <v>731.2</v>
      </c>
      <c r="I28" s="1">
        <f t="shared" si="3"/>
        <v>731.2</v>
      </c>
      <c r="J28" s="7">
        <f t="shared" si="4"/>
        <v>2935.2</v>
      </c>
      <c r="K28" s="1">
        <v>2354</v>
      </c>
      <c r="L28" s="1">
        <v>0</v>
      </c>
      <c r="M28" s="1">
        <v>0</v>
      </c>
      <c r="N28" s="1">
        <v>581.20000000000005</v>
      </c>
      <c r="O28" s="1">
        <v>0</v>
      </c>
      <c r="P28" s="1">
        <v>0</v>
      </c>
      <c r="Q28" s="1">
        <v>563.9</v>
      </c>
      <c r="R28" s="7">
        <f t="shared" si="5"/>
        <v>-22.7</v>
      </c>
      <c r="S28" s="7">
        <f t="shared" si="6"/>
        <v>-167.3</v>
      </c>
      <c r="T28" s="16"/>
      <c r="U28" s="1">
        <v>1</v>
      </c>
      <c r="V28" s="1">
        <v>1</v>
      </c>
    </row>
    <row r="29" spans="1:22" ht="51.75" customHeight="1" x14ac:dyDescent="0.25">
      <c r="A29" s="13" t="s">
        <v>25</v>
      </c>
      <c r="B29" s="1">
        <v>13165.9</v>
      </c>
      <c r="C29" s="1">
        <v>3257</v>
      </c>
      <c r="D29" s="1">
        <f t="shared" si="7"/>
        <v>24.7</v>
      </c>
      <c r="E29" s="1">
        <v>24.3</v>
      </c>
      <c r="F29" s="1">
        <f t="shared" si="8"/>
        <v>3199.3</v>
      </c>
      <c r="G29" s="1">
        <f t="shared" si="1"/>
        <v>3199.3</v>
      </c>
      <c r="H29" s="1">
        <f t="shared" si="2"/>
        <v>791.5</v>
      </c>
      <c r="I29" s="1">
        <f t="shared" si="3"/>
        <v>791.5</v>
      </c>
      <c r="J29" s="1">
        <f t="shared" si="4"/>
        <v>3199.3</v>
      </c>
      <c r="K29" s="1">
        <v>2170</v>
      </c>
      <c r="L29" s="1">
        <v>0</v>
      </c>
      <c r="M29" s="1">
        <v>0</v>
      </c>
      <c r="N29" s="1">
        <v>1029.3</v>
      </c>
      <c r="O29" s="1">
        <v>0</v>
      </c>
      <c r="P29" s="1">
        <v>0</v>
      </c>
      <c r="Q29" s="1">
        <v>693.8</v>
      </c>
      <c r="R29" s="7">
        <f t="shared" si="5"/>
        <v>0</v>
      </c>
      <c r="S29" s="3">
        <f t="shared" si="6"/>
        <v>-97.7</v>
      </c>
      <c r="T29" s="16"/>
      <c r="U29" s="1">
        <v>1</v>
      </c>
      <c r="V29" s="1">
        <v>1</v>
      </c>
    </row>
    <row r="30" spans="1:22" ht="55.5" customHeight="1" x14ac:dyDescent="0.25">
      <c r="A30" s="13" t="s">
        <v>26</v>
      </c>
      <c r="B30" s="1">
        <v>15244.7</v>
      </c>
      <c r="C30" s="1">
        <v>3630.5</v>
      </c>
      <c r="D30" s="1">
        <f t="shared" si="7"/>
        <v>23.8</v>
      </c>
      <c r="E30" s="1">
        <v>28.3</v>
      </c>
      <c r="F30" s="1">
        <f t="shared" si="8"/>
        <v>4314.3</v>
      </c>
      <c r="G30" s="1">
        <f t="shared" si="1"/>
        <v>4314.3</v>
      </c>
      <c r="H30" s="1">
        <f t="shared" si="2"/>
        <v>1027.4000000000001</v>
      </c>
      <c r="I30" s="1">
        <f t="shared" si="3"/>
        <v>1027.4000000000001</v>
      </c>
      <c r="J30" s="1">
        <f t="shared" si="4"/>
        <v>4028.8</v>
      </c>
      <c r="K30" s="1">
        <v>2759.7</v>
      </c>
      <c r="L30" s="1">
        <v>0</v>
      </c>
      <c r="M30" s="1">
        <v>0</v>
      </c>
      <c r="N30" s="1">
        <v>1269.0999999999999</v>
      </c>
      <c r="O30" s="1">
        <v>0</v>
      </c>
      <c r="P30" s="1">
        <v>0</v>
      </c>
      <c r="Q30" s="1">
        <v>809.6</v>
      </c>
      <c r="R30" s="7">
        <f t="shared" si="5"/>
        <v>-285.5</v>
      </c>
      <c r="S30" s="3">
        <f t="shared" si="6"/>
        <v>-217.8</v>
      </c>
      <c r="T30" s="11"/>
      <c r="U30" s="1">
        <v>1</v>
      </c>
      <c r="V30" s="1">
        <v>1</v>
      </c>
    </row>
    <row r="31" spans="1:22" ht="40.5" customHeight="1" x14ac:dyDescent="0.25">
      <c r="A31" s="14" t="s">
        <v>27</v>
      </c>
      <c r="B31" s="1">
        <f>SUM(B12:B30)</f>
        <v>435459.2</v>
      </c>
      <c r="C31" s="1">
        <f>SUM(C12:C30)</f>
        <v>104338.8</v>
      </c>
      <c r="D31" s="1">
        <f t="shared" si="7"/>
        <v>24</v>
      </c>
      <c r="E31" s="1" t="s">
        <v>36</v>
      </c>
      <c r="F31" s="1">
        <f t="shared" ref="F31:S31" si="9">SUM(F12:F30)</f>
        <v>86783.3</v>
      </c>
      <c r="G31" s="1">
        <f t="shared" ref="G31" si="10">(F31+L31+M31)</f>
        <v>86783.3</v>
      </c>
      <c r="H31" s="1">
        <f t="shared" si="9"/>
        <v>21206.3</v>
      </c>
      <c r="I31" s="1">
        <f t="shared" si="3"/>
        <v>21206.3</v>
      </c>
      <c r="J31" s="1">
        <f t="shared" si="9"/>
        <v>74573.2</v>
      </c>
      <c r="K31" s="1">
        <f t="shared" si="9"/>
        <v>48855.199999999997</v>
      </c>
      <c r="L31" s="1">
        <f t="shared" si="9"/>
        <v>0</v>
      </c>
      <c r="M31" s="1">
        <f t="shared" si="9"/>
        <v>0</v>
      </c>
      <c r="N31" s="1">
        <f t="shared" si="9"/>
        <v>25718</v>
      </c>
      <c r="O31" s="1">
        <v>0</v>
      </c>
      <c r="P31" s="1">
        <f t="shared" si="9"/>
        <v>0</v>
      </c>
      <c r="Q31" s="1">
        <f t="shared" si="9"/>
        <v>18054.5</v>
      </c>
      <c r="R31" s="7">
        <f t="shared" si="9"/>
        <v>-12210.1</v>
      </c>
      <c r="S31" s="17">
        <f t="shared" si="9"/>
        <v>-3151.8</v>
      </c>
      <c r="T31" s="1"/>
      <c r="U31" s="1">
        <f>SUM(U12:U30)</f>
        <v>20</v>
      </c>
      <c r="V31" s="1">
        <f>SUM(V12:V30)</f>
        <v>23.5</v>
      </c>
    </row>
    <row r="32" spans="1:22" ht="60" customHeight="1" x14ac:dyDescent="0.25">
      <c r="A32" s="13" t="s">
        <v>44</v>
      </c>
      <c r="B32" s="1">
        <v>721913.6</v>
      </c>
      <c r="C32" s="1">
        <v>180620.7</v>
      </c>
      <c r="D32" s="1">
        <f>C32/B32*100</f>
        <v>25</v>
      </c>
      <c r="E32" s="1">
        <v>10.1</v>
      </c>
      <c r="F32" s="1">
        <f t="shared" si="8"/>
        <v>72913.3</v>
      </c>
      <c r="G32" s="1">
        <f>(F32+L32+M32+P32+O32)</f>
        <v>76283.5</v>
      </c>
      <c r="H32" s="1">
        <f t="shared" si="2"/>
        <v>18242.7</v>
      </c>
      <c r="I32" s="1">
        <f>(H32+L32+M32+P32+O32)</f>
        <v>21612.9</v>
      </c>
      <c r="J32" s="1">
        <f>K32+N32</f>
        <v>66193</v>
      </c>
      <c r="K32" s="1">
        <v>8973.2999999999993</v>
      </c>
      <c r="L32" s="1">
        <v>1620.7</v>
      </c>
      <c r="M32" s="1">
        <v>0</v>
      </c>
      <c r="N32" s="1">
        <v>57219.7</v>
      </c>
      <c r="O32" s="1">
        <v>1749.5</v>
      </c>
      <c r="P32" s="1">
        <v>0</v>
      </c>
      <c r="Q32" s="1">
        <v>16497.400000000001</v>
      </c>
      <c r="R32" s="7">
        <f>J32-G32</f>
        <v>-10090.5</v>
      </c>
      <c r="S32" s="17">
        <f>Q32-I32</f>
        <v>-5115.5</v>
      </c>
      <c r="T32" s="1"/>
      <c r="U32" s="1">
        <v>2</v>
      </c>
      <c r="V32" s="7">
        <v>31</v>
      </c>
    </row>
    <row r="33" spans="1:22" ht="40.5" customHeight="1" x14ac:dyDescent="0.25">
      <c r="A33" s="14" t="s">
        <v>45</v>
      </c>
      <c r="B33" s="1">
        <f>B31+B32</f>
        <v>1157372.8</v>
      </c>
      <c r="C33" s="1">
        <f>C31+C32</f>
        <v>284959.5</v>
      </c>
      <c r="D33" s="1">
        <f t="shared" si="7"/>
        <v>24.6</v>
      </c>
      <c r="E33" s="1" t="s">
        <v>36</v>
      </c>
      <c r="F33" s="1">
        <f t="shared" ref="F33:M33" si="11">F31+F32</f>
        <v>159696.6</v>
      </c>
      <c r="G33" s="1">
        <f>(F33+L33+M33+P33+O33)</f>
        <v>163066.79999999999</v>
      </c>
      <c r="H33" s="1">
        <f t="shared" si="11"/>
        <v>39449</v>
      </c>
      <c r="I33" s="1">
        <f>(H33+L33+M33+P33+O33)</f>
        <v>42819.199999999997</v>
      </c>
      <c r="J33" s="1">
        <f t="shared" si="11"/>
        <v>140766.20000000001</v>
      </c>
      <c r="K33" s="1">
        <f t="shared" si="11"/>
        <v>57828.5</v>
      </c>
      <c r="L33" s="1">
        <f t="shared" si="11"/>
        <v>1620.7</v>
      </c>
      <c r="M33" s="1">
        <f t="shared" si="11"/>
        <v>0</v>
      </c>
      <c r="N33" s="1">
        <f t="shared" ref="N33:S33" si="12">N31+N32</f>
        <v>82937.7</v>
      </c>
      <c r="O33" s="1">
        <f t="shared" si="12"/>
        <v>1749.5</v>
      </c>
      <c r="P33" s="1">
        <f t="shared" si="12"/>
        <v>0</v>
      </c>
      <c r="Q33" s="1">
        <f t="shared" si="12"/>
        <v>34551.9</v>
      </c>
      <c r="R33" s="7">
        <f t="shared" si="12"/>
        <v>-22300.6</v>
      </c>
      <c r="S33" s="17">
        <f t="shared" si="12"/>
        <v>-8267.2999999999993</v>
      </c>
      <c r="T33" s="1"/>
      <c r="U33" s="1">
        <f>U31+U32</f>
        <v>22</v>
      </c>
      <c r="V33" s="1">
        <f>V31+V32</f>
        <v>54.5</v>
      </c>
    </row>
    <row r="34" spans="1:22" ht="26.25" customHeight="1" x14ac:dyDescent="0.25">
      <c r="A34" s="6" t="s">
        <v>38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5"/>
      <c r="S34" s="4"/>
      <c r="T34" s="4"/>
      <c r="U34" s="4"/>
      <c r="V34" s="4"/>
    </row>
    <row r="35" spans="1:22" ht="18.75" x14ac:dyDescent="0.3">
      <c r="A35" s="62" t="s">
        <v>37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</row>
  </sheetData>
  <mergeCells count="29">
    <mergeCell ref="J4:P7"/>
    <mergeCell ref="N9:N10"/>
    <mergeCell ref="I1:L1"/>
    <mergeCell ref="A2:W2"/>
    <mergeCell ref="A3:A10"/>
    <mergeCell ref="B3:D3"/>
    <mergeCell ref="E3:S3"/>
    <mergeCell ref="T3:T10"/>
    <mergeCell ref="U3:V3"/>
    <mergeCell ref="B4:B10"/>
    <mergeCell ref="C4:C10"/>
    <mergeCell ref="D4:D10"/>
    <mergeCell ref="O9:P9"/>
    <mergeCell ref="A35:V35"/>
    <mergeCell ref="Q4:Q10"/>
    <mergeCell ref="R4:S7"/>
    <mergeCell ref="U4:U10"/>
    <mergeCell ref="V4:V10"/>
    <mergeCell ref="J8:J10"/>
    <mergeCell ref="K8:P8"/>
    <mergeCell ref="R8:R10"/>
    <mergeCell ref="S8:S10"/>
    <mergeCell ref="K9:K10"/>
    <mergeCell ref="L9:M9"/>
    <mergeCell ref="E4:E10"/>
    <mergeCell ref="F4:F10"/>
    <mergeCell ref="G4:G10"/>
    <mergeCell ref="H4:H10"/>
    <mergeCell ref="I4:I10"/>
  </mergeCells>
  <pageMargins left="0.70866141732283472" right="0.70866141732283472" top="0.74803149606299213" bottom="0.74803149606299213" header="0.31496062992125984" footer="0.31496062992125984"/>
  <pageSetup paperSize="8" scale="37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workbookViewId="0">
      <pane xSplit="1" ySplit="7" topLeftCell="E8" activePane="bottomRight" state="frozen"/>
      <selection pane="topRight" activeCell="B1" sqref="B1"/>
      <selection pane="bottomLeft" activeCell="A8" sqref="A8"/>
      <selection pane="bottomRight" activeCell="A31" sqref="A31"/>
    </sheetView>
  </sheetViews>
  <sheetFormatPr defaultRowHeight="15" x14ac:dyDescent="0.25"/>
  <cols>
    <col min="1" max="1" width="33.42578125" customWidth="1"/>
    <col min="2" max="5" width="15" customWidth="1"/>
    <col min="6" max="6" width="13.28515625" customWidth="1"/>
    <col min="7" max="7" width="16.28515625" customWidth="1"/>
    <col min="8" max="8" width="19.28515625" customWidth="1"/>
    <col min="9" max="9" width="18.42578125" customWidth="1"/>
    <col min="10" max="10" width="19" customWidth="1"/>
    <col min="11" max="11" width="16.85546875" customWidth="1"/>
    <col min="12" max="12" width="19.85546875" customWidth="1"/>
    <col min="13" max="13" width="18.42578125" customWidth="1"/>
    <col min="14" max="14" width="18.85546875" customWidth="1"/>
    <col min="15" max="15" width="18.42578125" customWidth="1"/>
    <col min="16" max="16" width="18.5703125" customWidth="1"/>
    <col min="17" max="17" width="18" customWidth="1"/>
  </cols>
  <sheetData>
    <row r="1" spans="1:17" ht="15" customHeight="1" x14ac:dyDescent="0.25">
      <c r="A1" s="96" t="s">
        <v>98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51.75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ht="58.5" customHeight="1" x14ac:dyDescent="0.25">
      <c r="A3" s="63" t="s">
        <v>55</v>
      </c>
      <c r="B3" s="98" t="s">
        <v>56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1:17" ht="115.5" customHeight="1" x14ac:dyDescent="0.25">
      <c r="A4" s="63"/>
      <c r="B4" s="99" t="s">
        <v>46</v>
      </c>
      <c r="C4" s="99"/>
      <c r="D4" s="99"/>
      <c r="E4" s="99"/>
      <c r="F4" s="99"/>
      <c r="G4" s="100"/>
      <c r="H4" s="98" t="s">
        <v>47</v>
      </c>
      <c r="I4" s="98"/>
      <c r="J4" s="98" t="s">
        <v>48</v>
      </c>
      <c r="K4" s="98"/>
      <c r="L4" s="98" t="s">
        <v>49</v>
      </c>
      <c r="M4" s="98"/>
      <c r="N4" s="98" t="s">
        <v>50</v>
      </c>
      <c r="O4" s="98"/>
      <c r="P4" s="98" t="s">
        <v>64</v>
      </c>
      <c r="Q4" s="98" t="s">
        <v>65</v>
      </c>
    </row>
    <row r="5" spans="1:17" ht="15" customHeight="1" x14ac:dyDescent="0.25">
      <c r="A5" s="63"/>
      <c r="B5" s="101" t="s">
        <v>67</v>
      </c>
      <c r="C5" s="101" t="s">
        <v>83</v>
      </c>
      <c r="D5" s="101" t="s">
        <v>91</v>
      </c>
      <c r="E5" s="101" t="s">
        <v>99</v>
      </c>
      <c r="F5" s="101" t="s">
        <v>100</v>
      </c>
      <c r="G5" s="102" t="s">
        <v>58</v>
      </c>
      <c r="H5" s="92" t="s">
        <v>51</v>
      </c>
      <c r="I5" s="92" t="s">
        <v>52</v>
      </c>
      <c r="J5" s="92" t="s">
        <v>51</v>
      </c>
      <c r="K5" s="92" t="s">
        <v>52</v>
      </c>
      <c r="L5" s="92" t="s">
        <v>51</v>
      </c>
      <c r="M5" s="92" t="s">
        <v>52</v>
      </c>
      <c r="N5" s="92" t="s">
        <v>51</v>
      </c>
      <c r="O5" s="92" t="s">
        <v>52</v>
      </c>
      <c r="P5" s="98"/>
      <c r="Q5" s="98"/>
    </row>
    <row r="6" spans="1:17" x14ac:dyDescent="0.25">
      <c r="A6" s="63"/>
      <c r="B6" s="101"/>
      <c r="C6" s="101"/>
      <c r="D6" s="101"/>
      <c r="E6" s="101"/>
      <c r="F6" s="101"/>
      <c r="G6" s="103"/>
      <c r="H6" s="92"/>
      <c r="I6" s="92"/>
      <c r="J6" s="92"/>
      <c r="K6" s="92"/>
      <c r="L6" s="92"/>
      <c r="M6" s="92"/>
      <c r="N6" s="92"/>
      <c r="O6" s="92"/>
      <c r="P6" s="98"/>
      <c r="Q6" s="98"/>
    </row>
    <row r="7" spans="1:17" ht="54" customHeight="1" x14ac:dyDescent="0.25">
      <c r="A7" s="63"/>
      <c r="B7" s="101"/>
      <c r="C7" s="101"/>
      <c r="D7" s="101"/>
      <c r="E7" s="101"/>
      <c r="F7" s="101"/>
      <c r="G7" s="104"/>
      <c r="H7" s="92"/>
      <c r="I7" s="92"/>
      <c r="J7" s="92"/>
      <c r="K7" s="92"/>
      <c r="L7" s="92"/>
      <c r="M7" s="92"/>
      <c r="N7" s="92"/>
      <c r="O7" s="92"/>
      <c r="P7" s="98"/>
      <c r="Q7" s="98"/>
    </row>
    <row r="8" spans="1:17" ht="15" customHeight="1" x14ac:dyDescent="0.25">
      <c r="A8" s="93">
        <v>1</v>
      </c>
      <c r="B8" s="94">
        <v>2</v>
      </c>
      <c r="C8" s="94" t="s">
        <v>57</v>
      </c>
      <c r="D8" s="94" t="s">
        <v>86</v>
      </c>
      <c r="E8" s="94" t="s">
        <v>95</v>
      </c>
      <c r="F8" s="94" t="s">
        <v>101</v>
      </c>
      <c r="G8" s="94" t="s">
        <v>102</v>
      </c>
      <c r="H8" s="91">
        <v>3</v>
      </c>
      <c r="I8" s="91">
        <v>4</v>
      </c>
      <c r="J8" s="91">
        <v>5</v>
      </c>
      <c r="K8" s="91">
        <v>6</v>
      </c>
      <c r="L8" s="91">
        <v>7</v>
      </c>
      <c r="M8" s="91">
        <v>8</v>
      </c>
      <c r="N8" s="91" t="s">
        <v>53</v>
      </c>
      <c r="O8" s="91" t="s">
        <v>54</v>
      </c>
      <c r="P8" s="91">
        <v>11</v>
      </c>
      <c r="Q8" s="91">
        <v>12</v>
      </c>
    </row>
    <row r="9" spans="1:17" ht="10.5" customHeight="1" x14ac:dyDescent="0.25">
      <c r="A9" s="93"/>
      <c r="B9" s="95"/>
      <c r="C9" s="95"/>
      <c r="D9" s="105"/>
      <c r="E9" s="95"/>
      <c r="F9" s="95"/>
      <c r="G9" s="95"/>
      <c r="H9" s="91"/>
      <c r="I9" s="91"/>
      <c r="J9" s="91"/>
      <c r="K9" s="91"/>
      <c r="L9" s="91"/>
      <c r="M9" s="91"/>
      <c r="N9" s="91"/>
      <c r="O9" s="91"/>
      <c r="P9" s="91"/>
      <c r="Q9" s="91"/>
    </row>
    <row r="10" spans="1:17" ht="15" hidden="1" customHeight="1" x14ac:dyDescent="0.25">
      <c r="A10" s="93"/>
      <c r="B10" s="26"/>
      <c r="C10" s="26"/>
      <c r="D10" s="26"/>
      <c r="E10" s="26"/>
      <c r="F10" s="26"/>
      <c r="G10" s="26"/>
      <c r="H10" s="91"/>
      <c r="I10" s="91"/>
      <c r="J10" s="91"/>
      <c r="K10" s="91"/>
      <c r="L10" s="91"/>
      <c r="M10" s="91"/>
      <c r="N10" s="91"/>
      <c r="O10" s="91"/>
      <c r="P10" s="91"/>
      <c r="Q10" s="91"/>
    </row>
    <row r="11" spans="1:17" ht="56.25" x14ac:dyDescent="0.25">
      <c r="A11" s="20" t="s">
        <v>10</v>
      </c>
      <c r="B11" s="7">
        <v>71912.2</v>
      </c>
      <c r="C11" s="7">
        <v>75886.8</v>
      </c>
      <c r="D11" s="7">
        <v>76372.800000000003</v>
      </c>
      <c r="E11" s="7">
        <v>76668.5</v>
      </c>
      <c r="F11" s="7">
        <v>78672.600000000006</v>
      </c>
      <c r="G11" s="7">
        <f t="shared" ref="G11:G28" si="0">F11/E11*100</f>
        <v>102.6</v>
      </c>
      <c r="H11" s="7">
        <v>28656.5</v>
      </c>
      <c r="I11" s="7">
        <v>28457.5</v>
      </c>
      <c r="J11" s="7">
        <v>4179.7</v>
      </c>
      <c r="K11" s="7">
        <v>4179.7</v>
      </c>
      <c r="L11" s="7">
        <v>28590</v>
      </c>
      <c r="M11" s="7">
        <v>28590</v>
      </c>
      <c r="N11" s="1">
        <f t="shared" ref="N11:O28" si="1">E11+H11+J11+L11</f>
        <v>138094.70000000001</v>
      </c>
      <c r="O11" s="1">
        <f>F11+I11+K11+M11</f>
        <v>139899.79999999999</v>
      </c>
      <c r="P11" s="1">
        <v>2</v>
      </c>
      <c r="Q11" s="27">
        <v>4</v>
      </c>
    </row>
    <row r="12" spans="1:17" ht="18.75" x14ac:dyDescent="0.25">
      <c r="A12" s="20" t="s">
        <v>43</v>
      </c>
      <c r="B12" s="7">
        <v>6605.5</v>
      </c>
      <c r="C12" s="7">
        <v>7177.3</v>
      </c>
      <c r="D12" s="7">
        <v>7177.3</v>
      </c>
      <c r="E12" s="7">
        <v>8076.6</v>
      </c>
      <c r="F12" s="7">
        <v>6694.8</v>
      </c>
      <c r="G12" s="7">
        <f t="shared" si="0"/>
        <v>82.9</v>
      </c>
      <c r="H12" s="7">
        <v>523.5</v>
      </c>
      <c r="I12" s="7">
        <v>523.5</v>
      </c>
      <c r="J12" s="7">
        <v>0</v>
      </c>
      <c r="K12" s="7">
        <v>0</v>
      </c>
      <c r="L12" s="7">
        <v>3230.9</v>
      </c>
      <c r="M12" s="7">
        <v>3230.9</v>
      </c>
      <c r="N12" s="1">
        <f t="shared" si="1"/>
        <v>11831</v>
      </c>
      <c r="O12" s="1">
        <f t="shared" si="1"/>
        <v>10449.200000000001</v>
      </c>
      <c r="P12" s="1">
        <v>1</v>
      </c>
      <c r="Q12" s="7">
        <v>1</v>
      </c>
    </row>
    <row r="13" spans="1:17" ht="27.75" customHeight="1" x14ac:dyDescent="0.25">
      <c r="A13" s="21" t="s">
        <v>11</v>
      </c>
      <c r="B13" s="7">
        <v>7037.1</v>
      </c>
      <c r="C13" s="7">
        <v>7037.1</v>
      </c>
      <c r="D13" s="7">
        <v>7069.6</v>
      </c>
      <c r="E13" s="7">
        <v>7622</v>
      </c>
      <c r="F13" s="7">
        <v>8118.1</v>
      </c>
      <c r="G13" s="7">
        <f t="shared" si="0"/>
        <v>106.5</v>
      </c>
      <c r="H13" s="7">
        <v>2145.9</v>
      </c>
      <c r="I13" s="7">
        <v>2145.9</v>
      </c>
      <c r="J13" s="7">
        <v>798.2</v>
      </c>
      <c r="K13" s="7">
        <v>798.2</v>
      </c>
      <c r="L13" s="7">
        <v>11055.9</v>
      </c>
      <c r="M13" s="7">
        <v>11055.9</v>
      </c>
      <c r="N13" s="1">
        <f t="shared" si="1"/>
        <v>21622</v>
      </c>
      <c r="O13" s="1">
        <f t="shared" si="1"/>
        <v>22118.1</v>
      </c>
      <c r="P13" s="1">
        <v>1</v>
      </c>
      <c r="Q13" s="1">
        <v>1</v>
      </c>
    </row>
    <row r="14" spans="1:17" ht="37.5" x14ac:dyDescent="0.25">
      <c r="A14" s="21" t="s">
        <v>12</v>
      </c>
      <c r="B14" s="7">
        <v>6233.3</v>
      </c>
      <c r="C14" s="7">
        <v>6233.3</v>
      </c>
      <c r="D14" s="7">
        <v>5489.5</v>
      </c>
      <c r="E14" s="7">
        <v>7530</v>
      </c>
      <c r="F14" s="7">
        <v>7529.5</v>
      </c>
      <c r="G14" s="7">
        <f t="shared" si="0"/>
        <v>100</v>
      </c>
      <c r="H14" s="7">
        <v>3004.9</v>
      </c>
      <c r="I14" s="7">
        <v>3004.9</v>
      </c>
      <c r="J14" s="7">
        <v>2818</v>
      </c>
      <c r="K14" s="7">
        <v>2818</v>
      </c>
      <c r="L14" s="7">
        <v>12346.7</v>
      </c>
      <c r="M14" s="7">
        <v>12346.7</v>
      </c>
      <c r="N14" s="1">
        <f t="shared" si="1"/>
        <v>25699.599999999999</v>
      </c>
      <c r="O14" s="1">
        <f t="shared" si="1"/>
        <v>25699.1</v>
      </c>
      <c r="P14" s="1">
        <v>1</v>
      </c>
      <c r="Q14" s="1">
        <v>1</v>
      </c>
    </row>
    <row r="15" spans="1:17" ht="18.75" x14ac:dyDescent="0.25">
      <c r="A15" s="21" t="s">
        <v>13</v>
      </c>
      <c r="B15" s="7">
        <v>4290.6000000000004</v>
      </c>
      <c r="C15" s="7">
        <v>4290.6000000000004</v>
      </c>
      <c r="D15" s="7">
        <v>4290.6000000000004</v>
      </c>
      <c r="E15" s="7">
        <v>4166.7</v>
      </c>
      <c r="F15" s="7">
        <v>4395.8</v>
      </c>
      <c r="G15" s="7">
        <f t="shared" si="0"/>
        <v>105.5</v>
      </c>
      <c r="H15" s="7">
        <v>5022</v>
      </c>
      <c r="I15" s="7">
        <v>5022</v>
      </c>
      <c r="J15" s="7">
        <v>7483.4</v>
      </c>
      <c r="K15" s="7">
        <v>7483.4</v>
      </c>
      <c r="L15" s="7">
        <v>4375.6000000000004</v>
      </c>
      <c r="M15" s="7">
        <v>4375.6000000000004</v>
      </c>
      <c r="N15" s="1">
        <f t="shared" si="1"/>
        <v>21047.7</v>
      </c>
      <c r="O15" s="1">
        <f t="shared" si="1"/>
        <v>21276.799999999999</v>
      </c>
      <c r="P15" s="1">
        <v>1</v>
      </c>
      <c r="Q15" s="1">
        <v>2</v>
      </c>
    </row>
    <row r="16" spans="1:17" ht="28.5" customHeight="1" x14ac:dyDescent="0.25">
      <c r="A16" s="21" t="s">
        <v>15</v>
      </c>
      <c r="B16" s="7">
        <v>1188.2</v>
      </c>
      <c r="C16" s="7">
        <v>1228.2</v>
      </c>
      <c r="D16" s="7">
        <v>1609.7</v>
      </c>
      <c r="E16" s="7">
        <v>1650.7</v>
      </c>
      <c r="F16" s="7">
        <v>1878.8</v>
      </c>
      <c r="G16" s="7">
        <f t="shared" si="0"/>
        <v>113.8</v>
      </c>
      <c r="H16" s="7">
        <v>2191.9</v>
      </c>
      <c r="I16" s="7">
        <v>2191.9</v>
      </c>
      <c r="J16" s="7">
        <v>3386.1</v>
      </c>
      <c r="K16" s="7">
        <v>3386.1</v>
      </c>
      <c r="L16" s="7">
        <v>8519.2999999999993</v>
      </c>
      <c r="M16" s="7">
        <v>8519.2999999999993</v>
      </c>
      <c r="N16" s="1">
        <f t="shared" si="1"/>
        <v>15748</v>
      </c>
      <c r="O16" s="1">
        <f t="shared" si="1"/>
        <v>15976.1</v>
      </c>
      <c r="P16" s="1">
        <v>1</v>
      </c>
      <c r="Q16" s="1">
        <v>2</v>
      </c>
    </row>
    <row r="17" spans="1:17" ht="18.75" x14ac:dyDescent="0.25">
      <c r="A17" s="21" t="s">
        <v>16</v>
      </c>
      <c r="B17" s="7">
        <v>577.70000000000005</v>
      </c>
      <c r="C17" s="7">
        <v>577.70000000000005</v>
      </c>
      <c r="D17" s="7">
        <v>577.70000000000005</v>
      </c>
      <c r="E17" s="7">
        <v>466.7</v>
      </c>
      <c r="F17" s="7">
        <v>565.79999999999995</v>
      </c>
      <c r="G17" s="7">
        <f t="shared" si="0"/>
        <v>121.2</v>
      </c>
      <c r="H17" s="7">
        <v>1789.9</v>
      </c>
      <c r="I17" s="7">
        <v>1789.9</v>
      </c>
      <c r="J17" s="7">
        <v>3402.8</v>
      </c>
      <c r="K17" s="7">
        <v>3402.8</v>
      </c>
      <c r="L17" s="7">
        <v>8289.6</v>
      </c>
      <c r="M17" s="7">
        <v>8289.6</v>
      </c>
      <c r="N17" s="1">
        <f t="shared" si="1"/>
        <v>13949</v>
      </c>
      <c r="O17" s="1">
        <f t="shared" si="1"/>
        <v>14048.1</v>
      </c>
      <c r="P17" s="1">
        <v>1</v>
      </c>
      <c r="Q17" s="1">
        <v>0.5</v>
      </c>
    </row>
    <row r="18" spans="1:17" ht="18.75" x14ac:dyDescent="0.25">
      <c r="A18" s="21" t="s">
        <v>14</v>
      </c>
      <c r="B18" s="7">
        <v>2510.6</v>
      </c>
      <c r="C18" s="7">
        <v>2510.6</v>
      </c>
      <c r="D18" s="7">
        <v>2510.6</v>
      </c>
      <c r="E18" s="7">
        <v>2515.9</v>
      </c>
      <c r="F18" s="7">
        <v>2729.7</v>
      </c>
      <c r="G18" s="7">
        <f t="shared" si="0"/>
        <v>108.5</v>
      </c>
      <c r="H18" s="7">
        <v>1199.0999999999999</v>
      </c>
      <c r="I18" s="7">
        <v>1153.8</v>
      </c>
      <c r="J18" s="7">
        <v>1484.8</v>
      </c>
      <c r="K18" s="7">
        <v>1484.8</v>
      </c>
      <c r="L18" s="7">
        <v>5302.8</v>
      </c>
      <c r="M18" s="7">
        <v>5302.8</v>
      </c>
      <c r="N18" s="1">
        <f t="shared" si="1"/>
        <v>10502.6</v>
      </c>
      <c r="O18" s="1">
        <f t="shared" si="1"/>
        <v>10671.1</v>
      </c>
      <c r="P18" s="1">
        <v>1</v>
      </c>
      <c r="Q18" s="1">
        <v>1</v>
      </c>
    </row>
    <row r="19" spans="1:17" ht="41.25" customHeight="1" x14ac:dyDescent="0.25">
      <c r="A19" s="21" t="s">
        <v>17</v>
      </c>
      <c r="B19" s="7">
        <v>1424.3</v>
      </c>
      <c r="C19" s="7">
        <v>1424.3</v>
      </c>
      <c r="D19" s="7">
        <v>1424.3</v>
      </c>
      <c r="E19" s="7">
        <v>1433.5</v>
      </c>
      <c r="F19" s="7">
        <v>1503.9</v>
      </c>
      <c r="G19" s="7">
        <f t="shared" si="0"/>
        <v>104.9</v>
      </c>
      <c r="H19" s="7">
        <v>3049.8</v>
      </c>
      <c r="I19" s="7">
        <v>3049.8</v>
      </c>
      <c r="J19" s="7">
        <v>4748</v>
      </c>
      <c r="K19" s="7">
        <v>4748</v>
      </c>
      <c r="L19" s="7">
        <v>6384.4</v>
      </c>
      <c r="M19" s="7">
        <v>6384.4</v>
      </c>
      <c r="N19" s="1">
        <f t="shared" si="1"/>
        <v>15615.7</v>
      </c>
      <c r="O19" s="1">
        <f t="shared" si="1"/>
        <v>15686.1</v>
      </c>
      <c r="P19" s="1">
        <v>1</v>
      </c>
      <c r="Q19" s="1">
        <v>1</v>
      </c>
    </row>
    <row r="20" spans="1:17" ht="27" customHeight="1" x14ac:dyDescent="0.25">
      <c r="A20" s="21" t="s">
        <v>18</v>
      </c>
      <c r="B20" s="7">
        <v>2473.9</v>
      </c>
      <c r="C20" s="7">
        <v>2473.9</v>
      </c>
      <c r="D20" s="7">
        <v>2473.9</v>
      </c>
      <c r="E20" s="7">
        <v>2473.9</v>
      </c>
      <c r="F20" s="7">
        <v>2653.5</v>
      </c>
      <c r="G20" s="7">
        <f t="shared" si="0"/>
        <v>107.3</v>
      </c>
      <c r="H20" s="7">
        <v>3112.6</v>
      </c>
      <c r="I20" s="7">
        <v>3112.6</v>
      </c>
      <c r="J20" s="7">
        <v>4331.3999999999996</v>
      </c>
      <c r="K20" s="7">
        <v>4331.3999999999996</v>
      </c>
      <c r="L20" s="7">
        <v>5817.2</v>
      </c>
      <c r="M20" s="7">
        <v>5817.2</v>
      </c>
      <c r="N20" s="1">
        <f t="shared" si="1"/>
        <v>15735.1</v>
      </c>
      <c r="O20" s="1">
        <f t="shared" si="1"/>
        <v>15914.7</v>
      </c>
      <c r="P20" s="1">
        <v>1</v>
      </c>
      <c r="Q20" s="1">
        <v>1</v>
      </c>
    </row>
    <row r="21" spans="1:17" ht="24" customHeight="1" x14ac:dyDescent="0.25">
      <c r="A21" s="21" t="s">
        <v>19</v>
      </c>
      <c r="B21" s="7">
        <v>6988.1</v>
      </c>
      <c r="C21" s="7">
        <v>6988.1</v>
      </c>
      <c r="D21" s="7">
        <v>6988.1</v>
      </c>
      <c r="E21" s="7">
        <v>7077</v>
      </c>
      <c r="F21" s="7">
        <v>7480.1</v>
      </c>
      <c r="G21" s="7">
        <f t="shared" si="0"/>
        <v>105.7</v>
      </c>
      <c r="H21" s="7">
        <v>3126.7</v>
      </c>
      <c r="I21" s="7">
        <v>3126.7</v>
      </c>
      <c r="J21" s="7">
        <v>3496.8</v>
      </c>
      <c r="K21" s="7">
        <v>3496.8</v>
      </c>
      <c r="L21" s="7">
        <v>8656.4</v>
      </c>
      <c r="M21" s="7">
        <v>8656.4</v>
      </c>
      <c r="N21" s="1">
        <f t="shared" si="1"/>
        <v>22356.9</v>
      </c>
      <c r="O21" s="1">
        <f>F21+I21+K21+M21</f>
        <v>22760</v>
      </c>
      <c r="P21" s="1">
        <v>1</v>
      </c>
      <c r="Q21" s="1">
        <v>2</v>
      </c>
    </row>
    <row r="22" spans="1:17" ht="40.5" customHeight="1" x14ac:dyDescent="0.25">
      <c r="A22" s="21" t="s">
        <v>20</v>
      </c>
      <c r="B22" s="7">
        <v>6038.8</v>
      </c>
      <c r="C22" s="7">
        <v>6038.8</v>
      </c>
      <c r="D22" s="7">
        <v>6038.8</v>
      </c>
      <c r="E22" s="7">
        <v>6038.8</v>
      </c>
      <c r="F22" s="7">
        <v>6942.2</v>
      </c>
      <c r="G22" s="7">
        <f t="shared" si="0"/>
        <v>115</v>
      </c>
      <c r="H22" s="7">
        <v>6040.5</v>
      </c>
      <c r="I22" s="7">
        <v>6040.5</v>
      </c>
      <c r="J22" s="7">
        <v>7702.7</v>
      </c>
      <c r="K22" s="7">
        <v>7702.7</v>
      </c>
      <c r="L22" s="7">
        <v>7981.1</v>
      </c>
      <c r="M22" s="7">
        <v>7981.1</v>
      </c>
      <c r="N22" s="1">
        <f t="shared" si="1"/>
        <v>27763.1</v>
      </c>
      <c r="O22" s="1">
        <f t="shared" si="1"/>
        <v>28666.5</v>
      </c>
      <c r="P22" s="1">
        <v>1</v>
      </c>
      <c r="Q22" s="7">
        <v>1</v>
      </c>
    </row>
    <row r="23" spans="1:17" ht="48" customHeight="1" x14ac:dyDescent="0.25">
      <c r="A23" s="21" t="s">
        <v>28</v>
      </c>
      <c r="B23" s="7">
        <v>4808</v>
      </c>
      <c r="C23" s="7">
        <v>4808</v>
      </c>
      <c r="D23" s="7">
        <v>4808</v>
      </c>
      <c r="E23" s="7">
        <v>4828</v>
      </c>
      <c r="F23" s="7">
        <v>4290.8</v>
      </c>
      <c r="G23" s="7">
        <f t="shared" si="0"/>
        <v>88.9</v>
      </c>
      <c r="H23" s="7">
        <v>2010.4</v>
      </c>
      <c r="I23" s="7">
        <v>2010.4</v>
      </c>
      <c r="J23" s="7">
        <v>2288.6999999999998</v>
      </c>
      <c r="K23" s="7">
        <v>2288.6999999999998</v>
      </c>
      <c r="L23" s="7">
        <v>9835.5</v>
      </c>
      <c r="M23" s="7">
        <v>9835.5</v>
      </c>
      <c r="N23" s="1">
        <f t="shared" si="1"/>
        <v>18962.599999999999</v>
      </c>
      <c r="O23" s="1">
        <f t="shared" si="1"/>
        <v>18425.400000000001</v>
      </c>
      <c r="P23" s="1">
        <v>1</v>
      </c>
      <c r="Q23" s="1">
        <v>1</v>
      </c>
    </row>
    <row r="24" spans="1:17" ht="42" customHeight="1" x14ac:dyDescent="0.25">
      <c r="A24" s="21" t="s">
        <v>21</v>
      </c>
      <c r="B24" s="7">
        <v>3527.5</v>
      </c>
      <c r="C24" s="7">
        <v>3727.5</v>
      </c>
      <c r="D24" s="7">
        <v>3886.6</v>
      </c>
      <c r="E24" s="7">
        <v>3956.6</v>
      </c>
      <c r="F24" s="7">
        <v>4152.8</v>
      </c>
      <c r="G24" s="7">
        <f t="shared" si="0"/>
        <v>105</v>
      </c>
      <c r="H24" s="7">
        <v>2282.6</v>
      </c>
      <c r="I24" s="7">
        <v>2282.6</v>
      </c>
      <c r="J24" s="7">
        <v>3184.3</v>
      </c>
      <c r="K24" s="7">
        <v>3184.3</v>
      </c>
      <c r="L24" s="7">
        <v>8705.4</v>
      </c>
      <c r="M24" s="7">
        <v>8705.4</v>
      </c>
      <c r="N24" s="1">
        <f t="shared" si="1"/>
        <v>18128.900000000001</v>
      </c>
      <c r="O24" s="1">
        <f t="shared" si="1"/>
        <v>18325.099999999999</v>
      </c>
      <c r="P24" s="1">
        <v>1</v>
      </c>
      <c r="Q24" s="1">
        <v>1</v>
      </c>
    </row>
    <row r="25" spans="1:17" ht="38.25" customHeight="1" x14ac:dyDescent="0.25">
      <c r="A25" s="21" t="s">
        <v>22</v>
      </c>
      <c r="B25" s="7">
        <v>2923.1</v>
      </c>
      <c r="C25" s="7">
        <v>3360.7</v>
      </c>
      <c r="D25" s="7">
        <v>3360.7</v>
      </c>
      <c r="E25" s="7">
        <v>3360.7</v>
      </c>
      <c r="F25" s="7">
        <v>4153.8999999999996</v>
      </c>
      <c r="G25" s="7">
        <f t="shared" si="0"/>
        <v>123.6</v>
      </c>
      <c r="H25" s="7">
        <v>2660.3</v>
      </c>
      <c r="I25" s="7">
        <v>2660.3</v>
      </c>
      <c r="J25" s="7">
        <v>4245.6000000000004</v>
      </c>
      <c r="K25" s="7">
        <v>4245.6000000000004</v>
      </c>
      <c r="L25" s="7">
        <v>5401.7</v>
      </c>
      <c r="M25" s="7">
        <v>5401.7</v>
      </c>
      <c r="N25" s="1">
        <f t="shared" si="1"/>
        <v>15668.3</v>
      </c>
      <c r="O25" s="1">
        <f t="shared" si="1"/>
        <v>16461.5</v>
      </c>
      <c r="P25" s="1">
        <v>1</v>
      </c>
      <c r="Q25" s="1">
        <v>1</v>
      </c>
    </row>
    <row r="26" spans="1:17" ht="46.5" customHeight="1" x14ac:dyDescent="0.25">
      <c r="A26" s="21" t="s">
        <v>23</v>
      </c>
      <c r="B26" s="7">
        <v>19852</v>
      </c>
      <c r="C26" s="7">
        <v>19852</v>
      </c>
      <c r="D26" s="7">
        <v>19852</v>
      </c>
      <c r="E26" s="7">
        <v>19393.5</v>
      </c>
      <c r="F26" s="7">
        <v>19403.900000000001</v>
      </c>
      <c r="G26" s="7">
        <f t="shared" si="0"/>
        <v>100.1</v>
      </c>
      <c r="H26" s="7">
        <v>2497</v>
      </c>
      <c r="I26" s="7">
        <v>2497</v>
      </c>
      <c r="J26" s="7">
        <v>0</v>
      </c>
      <c r="K26" s="7">
        <v>0</v>
      </c>
      <c r="L26" s="7">
        <v>0</v>
      </c>
      <c r="M26" s="7">
        <v>0</v>
      </c>
      <c r="N26" s="1">
        <f t="shared" si="1"/>
        <v>21890.5</v>
      </c>
      <c r="O26" s="1">
        <f t="shared" si="1"/>
        <v>21900.9</v>
      </c>
      <c r="P26" s="1">
        <v>1</v>
      </c>
      <c r="Q26" s="1">
        <v>1</v>
      </c>
    </row>
    <row r="27" spans="1:17" ht="38.25" customHeight="1" x14ac:dyDescent="0.25">
      <c r="A27" s="21" t="s">
        <v>24</v>
      </c>
      <c r="B27" s="7">
        <v>1714.1</v>
      </c>
      <c r="C27" s="7">
        <v>2059.1</v>
      </c>
      <c r="D27" s="7">
        <v>2469.3000000000002</v>
      </c>
      <c r="E27" s="7">
        <v>3260.1</v>
      </c>
      <c r="F27" s="7">
        <v>3394.7</v>
      </c>
      <c r="G27" s="7">
        <f t="shared" si="0"/>
        <v>104.1</v>
      </c>
      <c r="H27" s="7">
        <v>1704.7</v>
      </c>
      <c r="I27" s="7">
        <v>1704.7</v>
      </c>
      <c r="J27" s="7">
        <v>2760.8</v>
      </c>
      <c r="K27" s="7">
        <v>2760.8</v>
      </c>
      <c r="L27" s="7">
        <v>8816.1</v>
      </c>
      <c r="M27" s="7">
        <v>8816.1</v>
      </c>
      <c r="N27" s="1">
        <f t="shared" si="1"/>
        <v>16541.7</v>
      </c>
      <c r="O27" s="1">
        <f t="shared" si="1"/>
        <v>16676.3</v>
      </c>
      <c r="P27" s="1">
        <v>1</v>
      </c>
      <c r="Q27" s="1">
        <v>1</v>
      </c>
    </row>
    <row r="28" spans="1:17" ht="37.5" customHeight="1" x14ac:dyDescent="0.25">
      <c r="A28" s="21" t="s">
        <v>25</v>
      </c>
      <c r="B28" s="7">
        <v>1359.7</v>
      </c>
      <c r="C28" s="7">
        <v>1359.7</v>
      </c>
      <c r="D28" s="7">
        <v>1359.7</v>
      </c>
      <c r="E28" s="7">
        <v>1490.2</v>
      </c>
      <c r="F28" s="7">
        <v>1638.7</v>
      </c>
      <c r="G28" s="7">
        <f t="shared" si="0"/>
        <v>110</v>
      </c>
      <c r="H28" s="7">
        <v>1228.7</v>
      </c>
      <c r="I28" s="7">
        <v>1152.3</v>
      </c>
      <c r="J28" s="7">
        <v>2264.9</v>
      </c>
      <c r="K28" s="7">
        <v>2264.9</v>
      </c>
      <c r="L28" s="7">
        <v>9086.2000000000007</v>
      </c>
      <c r="M28" s="7">
        <v>9086.2000000000007</v>
      </c>
      <c r="N28" s="1">
        <f t="shared" si="1"/>
        <v>14070</v>
      </c>
      <c r="O28" s="1">
        <f t="shared" si="1"/>
        <v>14142.1</v>
      </c>
      <c r="P28" s="1">
        <v>1</v>
      </c>
      <c r="Q28" s="1">
        <v>1</v>
      </c>
    </row>
    <row r="29" spans="1:17" ht="39.75" customHeight="1" x14ac:dyDescent="0.25">
      <c r="A29" s="21" t="s">
        <v>26</v>
      </c>
      <c r="B29" s="7">
        <v>2395.6</v>
      </c>
      <c r="C29" s="7">
        <v>2395.6</v>
      </c>
      <c r="D29" s="7">
        <v>2395.6</v>
      </c>
      <c r="E29" s="7">
        <v>2304.5</v>
      </c>
      <c r="F29" s="7">
        <v>2367.4</v>
      </c>
      <c r="G29" s="7">
        <f>F29/E29*100</f>
        <v>102.7</v>
      </c>
      <c r="H29" s="7">
        <v>2156.1999999999998</v>
      </c>
      <c r="I29" s="7">
        <v>2156.1999999999998</v>
      </c>
      <c r="J29" s="7">
        <v>3229.3</v>
      </c>
      <c r="K29" s="7">
        <v>3229.3</v>
      </c>
      <c r="L29" s="7">
        <v>8231.9</v>
      </c>
      <c r="M29" s="7">
        <v>8231.9</v>
      </c>
      <c r="N29" s="1">
        <f>E29+H29+J29+L29</f>
        <v>15921.9</v>
      </c>
      <c r="O29" s="1">
        <f t="shared" ref="O29:O32" si="2">F29+I29+K29+M29</f>
        <v>15984.8</v>
      </c>
      <c r="P29" s="1">
        <v>1</v>
      </c>
      <c r="Q29" s="1">
        <v>1</v>
      </c>
    </row>
    <row r="30" spans="1:17" ht="22.5" customHeight="1" x14ac:dyDescent="0.25">
      <c r="A30" s="22" t="s">
        <v>27</v>
      </c>
      <c r="B30" s="7">
        <f t="shared" ref="B30:Q30" si="3">SUM(B11:B29)</f>
        <v>153860.29999999999</v>
      </c>
      <c r="C30" s="7">
        <f t="shared" si="3"/>
        <v>159429.29999999999</v>
      </c>
      <c r="D30" s="7">
        <f t="shared" si="3"/>
        <v>160154.79999999999</v>
      </c>
      <c r="E30" s="7">
        <f t="shared" si="3"/>
        <v>164313.9</v>
      </c>
      <c r="F30" s="7">
        <f t="shared" si="3"/>
        <v>168567</v>
      </c>
      <c r="G30" s="7">
        <f t="shared" ref="G30:G32" si="4">F30/E30*100</f>
        <v>102.6</v>
      </c>
      <c r="H30" s="7">
        <f t="shared" si="3"/>
        <v>74403.199999999997</v>
      </c>
      <c r="I30" s="7">
        <f t="shared" si="3"/>
        <v>74082.5</v>
      </c>
      <c r="J30" s="7">
        <f t="shared" si="3"/>
        <v>61805.5</v>
      </c>
      <c r="K30" s="7">
        <f t="shared" si="3"/>
        <v>61805.5</v>
      </c>
      <c r="L30" s="7">
        <f t="shared" si="3"/>
        <v>160626.70000000001</v>
      </c>
      <c r="M30" s="7">
        <f t="shared" si="3"/>
        <v>160626.70000000001</v>
      </c>
      <c r="N30" s="1">
        <f t="shared" ref="N30:N32" si="5">E30+H30+J30+L30</f>
        <v>461149.3</v>
      </c>
      <c r="O30" s="1">
        <f t="shared" si="2"/>
        <v>465081.7</v>
      </c>
      <c r="P30" s="1">
        <f t="shared" si="3"/>
        <v>20</v>
      </c>
      <c r="Q30" s="1">
        <f t="shared" si="3"/>
        <v>24.5</v>
      </c>
    </row>
    <row r="31" spans="1:17" ht="40.5" customHeight="1" x14ac:dyDescent="0.25">
      <c r="A31" s="21" t="s">
        <v>44</v>
      </c>
      <c r="B31" s="7">
        <v>680734.7</v>
      </c>
      <c r="C31" s="7">
        <v>706567.1</v>
      </c>
      <c r="D31" s="7">
        <v>706567.1</v>
      </c>
      <c r="E31" s="7">
        <v>765646.9</v>
      </c>
      <c r="F31" s="7">
        <v>777642.8</v>
      </c>
      <c r="G31" s="7">
        <f t="shared" si="4"/>
        <v>101.6</v>
      </c>
      <c r="H31" s="7">
        <v>41178.9</v>
      </c>
      <c r="I31" s="7">
        <v>41178.9</v>
      </c>
      <c r="J31" s="7">
        <v>0</v>
      </c>
      <c r="K31" s="7">
        <v>0</v>
      </c>
      <c r="L31" s="7">
        <v>0</v>
      </c>
      <c r="M31" s="7">
        <v>0</v>
      </c>
      <c r="N31" s="1">
        <f t="shared" si="5"/>
        <v>806825.8</v>
      </c>
      <c r="O31" s="1">
        <f t="shared" si="2"/>
        <v>818821.7</v>
      </c>
      <c r="P31" s="1">
        <v>2</v>
      </c>
      <c r="Q31" s="7">
        <v>35</v>
      </c>
    </row>
    <row r="32" spans="1:17" ht="24.75" customHeight="1" x14ac:dyDescent="0.25">
      <c r="A32" s="23" t="s">
        <v>45</v>
      </c>
      <c r="B32" s="7">
        <f t="shared" ref="B32:Q32" si="6">B30+B31</f>
        <v>834595</v>
      </c>
      <c r="C32" s="7">
        <f t="shared" si="6"/>
        <v>865996.4</v>
      </c>
      <c r="D32" s="7">
        <f t="shared" si="6"/>
        <v>866721.9</v>
      </c>
      <c r="E32" s="7">
        <f t="shared" si="6"/>
        <v>929960.8</v>
      </c>
      <c r="F32" s="7">
        <f t="shared" si="6"/>
        <v>946209.8</v>
      </c>
      <c r="G32" s="7">
        <f t="shared" si="4"/>
        <v>101.7</v>
      </c>
      <c r="H32" s="7">
        <f t="shared" si="6"/>
        <v>115582.1</v>
      </c>
      <c r="I32" s="7">
        <f t="shared" si="6"/>
        <v>115261.4</v>
      </c>
      <c r="J32" s="7">
        <f t="shared" si="6"/>
        <v>61805.5</v>
      </c>
      <c r="K32" s="7">
        <f t="shared" si="6"/>
        <v>61805.5</v>
      </c>
      <c r="L32" s="7">
        <f t="shared" si="6"/>
        <v>160626.70000000001</v>
      </c>
      <c r="M32" s="7">
        <f t="shared" si="6"/>
        <v>160626.70000000001</v>
      </c>
      <c r="N32" s="1">
        <f t="shared" si="5"/>
        <v>1267975.1000000001</v>
      </c>
      <c r="O32" s="1">
        <f t="shared" si="2"/>
        <v>1283903.3999999999</v>
      </c>
      <c r="P32" s="1">
        <f t="shared" si="6"/>
        <v>22</v>
      </c>
      <c r="Q32" s="1">
        <f t="shared" si="6"/>
        <v>59.5</v>
      </c>
    </row>
    <row r="33" spans="8:8" ht="15.75" x14ac:dyDescent="0.25">
      <c r="H33" s="19"/>
    </row>
  </sheetData>
  <mergeCells count="41">
    <mergeCell ref="O8:O10"/>
    <mergeCell ref="P8:P10"/>
    <mergeCell ref="Q8:Q10"/>
    <mergeCell ref="I8:I10"/>
    <mergeCell ref="J8:J10"/>
    <mergeCell ref="K8:K10"/>
    <mergeCell ref="L8:L10"/>
    <mergeCell ref="M8:M10"/>
    <mergeCell ref="N8:N10"/>
    <mergeCell ref="N5:N7"/>
    <mergeCell ref="O5:O7"/>
    <mergeCell ref="A8:A10"/>
    <mergeCell ref="B8:B9"/>
    <mergeCell ref="C8:C9"/>
    <mergeCell ref="D8:D9"/>
    <mergeCell ref="E8:E9"/>
    <mergeCell ref="F8:F9"/>
    <mergeCell ref="G8:G9"/>
    <mergeCell ref="H8:H10"/>
    <mergeCell ref="H5:H7"/>
    <mergeCell ref="I5:I7"/>
    <mergeCell ref="J5:J7"/>
    <mergeCell ref="K5:K7"/>
    <mergeCell ref="L5:L7"/>
    <mergeCell ref="M5:M7"/>
    <mergeCell ref="G5:G7"/>
    <mergeCell ref="A1:Q2"/>
    <mergeCell ref="A3:A7"/>
    <mergeCell ref="B3:Q3"/>
    <mergeCell ref="B4:G4"/>
    <mergeCell ref="H4:I4"/>
    <mergeCell ref="J4:K4"/>
    <mergeCell ref="L4:M4"/>
    <mergeCell ref="N4:O4"/>
    <mergeCell ref="P4:P7"/>
    <mergeCell ref="Q4:Q7"/>
    <mergeCell ref="B5:B7"/>
    <mergeCell ref="C5:C7"/>
    <mergeCell ref="D5:D7"/>
    <mergeCell ref="E5:E7"/>
    <mergeCell ref="F5:F7"/>
  </mergeCells>
  <pageMargins left="0.51181102362204722" right="0.19685039370078741" top="0.35433070866141736" bottom="0.35433070866141736" header="0.31496062992125984" footer="0.31496062992125984"/>
  <pageSetup paperSize="9" scale="46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topLeftCell="A7" zoomScaleNormal="100" workbookViewId="0">
      <pane ySplit="4" topLeftCell="A11" activePane="bottomLeft" state="frozen"/>
      <selection activeCell="A7" sqref="A7"/>
      <selection pane="bottomLeft" activeCell="Z10" sqref="Z10"/>
    </sheetView>
  </sheetViews>
  <sheetFormatPr defaultRowHeight="15" x14ac:dyDescent="0.25"/>
  <cols>
    <col min="1" max="1" width="38.85546875" customWidth="1"/>
    <col min="2" max="2" width="27.42578125" customWidth="1"/>
    <col min="3" max="3" width="24.5703125" customWidth="1"/>
    <col min="4" max="4" width="17.42578125" customWidth="1"/>
    <col min="5" max="5" width="28.7109375" customWidth="1"/>
    <col min="6" max="6" width="17.42578125" customWidth="1"/>
    <col min="7" max="7" width="21.85546875" customWidth="1"/>
    <col min="8" max="8" width="30.5703125" customWidth="1"/>
    <col min="9" max="9" width="34.7109375" customWidth="1"/>
    <col min="10" max="10" width="22.28515625" customWidth="1"/>
    <col min="11" max="11" width="20.42578125" customWidth="1"/>
    <col min="12" max="12" width="22.5703125" customWidth="1"/>
    <col min="13" max="13" width="26.5703125" customWidth="1"/>
    <col min="14" max="14" width="17.28515625" customWidth="1"/>
    <col min="15" max="15" width="22.7109375" customWidth="1"/>
    <col min="16" max="16" width="21" customWidth="1"/>
    <col min="17" max="17" width="18.7109375" customWidth="1"/>
    <col min="18" max="18" width="17" customWidth="1"/>
    <col min="19" max="19" width="18.42578125" customWidth="1"/>
    <col min="20" max="20" width="35.7109375" customWidth="1"/>
    <col min="21" max="21" width="14.5703125" customWidth="1"/>
    <col min="22" max="22" width="17.7109375" customWidth="1"/>
    <col min="23" max="23" width="0.5703125" customWidth="1"/>
    <col min="29" max="29" width="12.7109375" customWidth="1"/>
  </cols>
  <sheetData>
    <row r="1" spans="1:26" ht="20.25" customHeight="1" x14ac:dyDescent="0.3">
      <c r="I1" s="83" t="s">
        <v>32</v>
      </c>
      <c r="J1" s="83"/>
      <c r="K1" s="83"/>
      <c r="L1" s="83"/>
      <c r="M1" s="38"/>
    </row>
    <row r="2" spans="1:26" ht="46.5" customHeight="1" x14ac:dyDescent="0.25">
      <c r="A2" s="84" t="s">
        <v>115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6" ht="150" customHeight="1" x14ac:dyDescent="0.3">
      <c r="A3" s="63"/>
      <c r="B3" s="85" t="s">
        <v>77</v>
      </c>
      <c r="C3" s="86"/>
      <c r="D3" s="87"/>
      <c r="E3" s="88" t="s">
        <v>0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63" t="s">
        <v>1</v>
      </c>
      <c r="U3" s="63" t="s">
        <v>2</v>
      </c>
      <c r="V3" s="63"/>
      <c r="W3" s="2"/>
      <c r="X3" s="2"/>
      <c r="Y3" s="2"/>
      <c r="Z3" s="2"/>
    </row>
    <row r="4" spans="1:26" ht="57.75" customHeight="1" x14ac:dyDescent="0.3">
      <c r="A4" s="63"/>
      <c r="B4" s="63" t="s">
        <v>3</v>
      </c>
      <c r="C4" s="63" t="s">
        <v>31</v>
      </c>
      <c r="D4" s="70" t="s">
        <v>39</v>
      </c>
      <c r="E4" s="63" t="s">
        <v>104</v>
      </c>
      <c r="F4" s="63" t="s">
        <v>29</v>
      </c>
      <c r="G4" s="63" t="s">
        <v>80</v>
      </c>
      <c r="H4" s="63" t="s">
        <v>42</v>
      </c>
      <c r="I4" s="63" t="s">
        <v>103</v>
      </c>
      <c r="J4" s="74" t="s">
        <v>81</v>
      </c>
      <c r="K4" s="75"/>
      <c r="L4" s="75"/>
      <c r="M4" s="75"/>
      <c r="N4" s="75"/>
      <c r="O4" s="75"/>
      <c r="P4" s="76"/>
      <c r="Q4" s="63" t="s">
        <v>4</v>
      </c>
      <c r="R4" s="65" t="s">
        <v>30</v>
      </c>
      <c r="S4" s="66"/>
      <c r="T4" s="63"/>
      <c r="U4" s="63" t="s">
        <v>5</v>
      </c>
      <c r="V4" s="63" t="s">
        <v>6</v>
      </c>
      <c r="W4" s="2"/>
      <c r="X4" s="2"/>
      <c r="Y4" s="2"/>
      <c r="Z4" s="2"/>
    </row>
    <row r="5" spans="1:26" ht="15.75" hidden="1" customHeight="1" thickBot="1" x14ac:dyDescent="0.35">
      <c r="A5" s="63"/>
      <c r="B5" s="63"/>
      <c r="C5" s="64"/>
      <c r="D5" s="89"/>
      <c r="E5" s="64"/>
      <c r="F5" s="64"/>
      <c r="G5" s="64"/>
      <c r="H5" s="64"/>
      <c r="I5" s="64"/>
      <c r="J5" s="77"/>
      <c r="K5" s="78"/>
      <c r="L5" s="78"/>
      <c r="M5" s="78"/>
      <c r="N5" s="78"/>
      <c r="O5" s="78"/>
      <c r="P5" s="79"/>
      <c r="Q5" s="64"/>
      <c r="R5" s="66"/>
      <c r="S5" s="66"/>
      <c r="T5" s="63"/>
      <c r="U5" s="64"/>
      <c r="V5" s="64"/>
      <c r="W5" s="2"/>
      <c r="X5" s="2"/>
      <c r="Y5" s="2"/>
      <c r="Z5" s="2"/>
    </row>
    <row r="6" spans="1:26" ht="17.25" customHeight="1" x14ac:dyDescent="0.3">
      <c r="A6" s="63"/>
      <c r="B6" s="63"/>
      <c r="C6" s="64"/>
      <c r="D6" s="89"/>
      <c r="E6" s="64"/>
      <c r="F6" s="64"/>
      <c r="G6" s="64"/>
      <c r="H6" s="64"/>
      <c r="I6" s="64"/>
      <c r="J6" s="77"/>
      <c r="K6" s="78"/>
      <c r="L6" s="78"/>
      <c r="M6" s="78"/>
      <c r="N6" s="78"/>
      <c r="O6" s="78"/>
      <c r="P6" s="79"/>
      <c r="Q6" s="64"/>
      <c r="R6" s="66"/>
      <c r="S6" s="66"/>
      <c r="T6" s="63"/>
      <c r="U6" s="64"/>
      <c r="V6" s="64"/>
      <c r="W6" s="2"/>
      <c r="X6" s="2"/>
      <c r="Y6" s="2"/>
      <c r="Z6" s="2"/>
    </row>
    <row r="7" spans="1:26" ht="30" customHeight="1" x14ac:dyDescent="0.3">
      <c r="A7" s="63"/>
      <c r="B7" s="63"/>
      <c r="C7" s="64"/>
      <c r="D7" s="89"/>
      <c r="E7" s="64"/>
      <c r="F7" s="64"/>
      <c r="G7" s="64"/>
      <c r="H7" s="64"/>
      <c r="I7" s="64"/>
      <c r="J7" s="80"/>
      <c r="K7" s="81"/>
      <c r="L7" s="81"/>
      <c r="M7" s="81"/>
      <c r="N7" s="81"/>
      <c r="O7" s="81"/>
      <c r="P7" s="82"/>
      <c r="Q7" s="64"/>
      <c r="R7" s="66"/>
      <c r="S7" s="66"/>
      <c r="T7" s="63"/>
      <c r="U7" s="64"/>
      <c r="V7" s="64"/>
      <c r="W7" s="2"/>
      <c r="X7" s="2"/>
      <c r="Y7" s="2"/>
      <c r="Z7" s="2"/>
    </row>
    <row r="8" spans="1:26" ht="30.75" customHeight="1" x14ac:dyDescent="0.3">
      <c r="A8" s="63"/>
      <c r="B8" s="63"/>
      <c r="C8" s="64"/>
      <c r="D8" s="89"/>
      <c r="E8" s="64"/>
      <c r="F8" s="64"/>
      <c r="G8" s="64"/>
      <c r="H8" s="64"/>
      <c r="I8" s="64"/>
      <c r="J8" s="63" t="s">
        <v>34</v>
      </c>
      <c r="K8" s="67" t="s">
        <v>7</v>
      </c>
      <c r="L8" s="68"/>
      <c r="M8" s="68"/>
      <c r="N8" s="68"/>
      <c r="O8" s="68"/>
      <c r="P8" s="69"/>
      <c r="Q8" s="64"/>
      <c r="R8" s="65" t="s">
        <v>35</v>
      </c>
      <c r="S8" s="65" t="s">
        <v>61</v>
      </c>
      <c r="T8" s="63"/>
      <c r="U8" s="64"/>
      <c r="V8" s="64"/>
      <c r="W8" s="2"/>
      <c r="X8" s="2"/>
      <c r="Y8" s="2"/>
      <c r="Z8" s="2"/>
    </row>
    <row r="9" spans="1:26" ht="30.75" customHeight="1" x14ac:dyDescent="0.3">
      <c r="A9" s="63"/>
      <c r="B9" s="63"/>
      <c r="C9" s="64"/>
      <c r="D9" s="89"/>
      <c r="E9" s="64"/>
      <c r="F9" s="64"/>
      <c r="G9" s="64"/>
      <c r="H9" s="64"/>
      <c r="I9" s="64"/>
      <c r="J9" s="63"/>
      <c r="K9" s="70" t="s">
        <v>8</v>
      </c>
      <c r="L9" s="72" t="s">
        <v>62</v>
      </c>
      <c r="M9" s="73"/>
      <c r="N9" s="70" t="s">
        <v>9</v>
      </c>
      <c r="O9" s="90" t="s">
        <v>62</v>
      </c>
      <c r="P9" s="90"/>
      <c r="Q9" s="64"/>
      <c r="R9" s="65"/>
      <c r="S9" s="65"/>
      <c r="T9" s="63"/>
      <c r="U9" s="64"/>
      <c r="V9" s="64"/>
      <c r="W9" s="2"/>
      <c r="X9" s="2"/>
      <c r="Y9" s="2"/>
      <c r="Z9" s="2"/>
    </row>
    <row r="10" spans="1:26" ht="201.75" customHeight="1" x14ac:dyDescent="0.3">
      <c r="A10" s="63"/>
      <c r="B10" s="63"/>
      <c r="C10" s="64"/>
      <c r="D10" s="71"/>
      <c r="E10" s="64"/>
      <c r="F10" s="64"/>
      <c r="G10" s="64"/>
      <c r="H10" s="64"/>
      <c r="I10" s="64"/>
      <c r="J10" s="63"/>
      <c r="K10" s="71"/>
      <c r="L10" s="25" t="s">
        <v>73</v>
      </c>
      <c r="M10" s="25" t="s">
        <v>74</v>
      </c>
      <c r="N10" s="71"/>
      <c r="O10" s="31" t="s">
        <v>75</v>
      </c>
      <c r="P10" s="31" t="s">
        <v>76</v>
      </c>
      <c r="Q10" s="64"/>
      <c r="R10" s="65"/>
      <c r="S10" s="65"/>
      <c r="T10" s="63"/>
      <c r="U10" s="64"/>
      <c r="V10" s="64"/>
      <c r="W10" s="2"/>
      <c r="X10" s="2"/>
      <c r="Y10" s="2"/>
      <c r="Z10" s="2"/>
    </row>
    <row r="11" spans="1:26" ht="27" customHeight="1" thickBot="1" x14ac:dyDescent="0.3">
      <c r="A11" s="8">
        <v>1</v>
      </c>
      <c r="B11" s="10">
        <v>2</v>
      </c>
      <c r="C11" s="9">
        <v>3</v>
      </c>
      <c r="D11" s="9" t="s">
        <v>40</v>
      </c>
      <c r="E11" s="39" t="s">
        <v>114</v>
      </c>
      <c r="F11" s="9">
        <v>5</v>
      </c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5">
        <v>11</v>
      </c>
      <c r="M11" s="9" t="s">
        <v>59</v>
      </c>
      <c r="N11" s="9">
        <v>12</v>
      </c>
      <c r="O11" s="9" t="s">
        <v>60</v>
      </c>
      <c r="P11" s="9" t="s">
        <v>78</v>
      </c>
      <c r="Q11" s="9">
        <v>13</v>
      </c>
      <c r="R11" s="9">
        <v>14</v>
      </c>
      <c r="S11" s="9">
        <v>15</v>
      </c>
      <c r="T11" s="9">
        <v>16</v>
      </c>
      <c r="U11" s="9">
        <v>17</v>
      </c>
      <c r="V11" s="9">
        <v>18</v>
      </c>
    </row>
    <row r="12" spans="1:26" ht="105" customHeight="1" x14ac:dyDescent="0.25">
      <c r="A12" s="12" t="s">
        <v>10</v>
      </c>
      <c r="B12" s="1">
        <v>139723.29999999999</v>
      </c>
      <c r="C12" s="1">
        <v>31275.5</v>
      </c>
      <c r="D12" s="1">
        <f>C12/B12*100</f>
        <v>22.4</v>
      </c>
      <c r="E12" s="1">
        <v>8.6</v>
      </c>
      <c r="F12" s="1">
        <f t="shared" ref="F12:F15" si="0">B12*E12%</f>
        <v>12016.2</v>
      </c>
      <c r="G12" s="1">
        <f t="shared" ref="G12:G30" si="1">(F12+L12+M12+P12+O12)</f>
        <v>12016.2</v>
      </c>
      <c r="H12" s="1">
        <f t="shared" ref="H12:H30" si="2">C12*E12%</f>
        <v>2689.7</v>
      </c>
      <c r="I12" s="1">
        <f t="shared" ref="I12:I31" si="3">(H12+L12+M12+P12+O12)</f>
        <v>2689.7</v>
      </c>
      <c r="J12" s="1">
        <f t="shared" ref="J12:J30" si="4">K12+N12</f>
        <v>10788.9</v>
      </c>
      <c r="K12" s="1">
        <v>5105.2</v>
      </c>
      <c r="L12" s="1">
        <v>0</v>
      </c>
      <c r="M12" s="1">
        <v>0</v>
      </c>
      <c r="N12" s="1">
        <v>5683.7</v>
      </c>
      <c r="O12" s="1">
        <v>0</v>
      </c>
      <c r="P12" s="1">
        <v>0</v>
      </c>
      <c r="Q12" s="1">
        <v>2458.9</v>
      </c>
      <c r="R12" s="7">
        <f t="shared" ref="R12:R30" si="5">J12-G12</f>
        <v>-1227.3</v>
      </c>
      <c r="S12" s="7">
        <f t="shared" ref="S12:S30" si="6">Q12-I12</f>
        <v>-230.8</v>
      </c>
      <c r="T12" s="29"/>
      <c r="U12" s="1">
        <v>2</v>
      </c>
      <c r="V12" s="7">
        <v>3.5</v>
      </c>
    </row>
    <row r="13" spans="1:26" ht="50.25" customHeight="1" x14ac:dyDescent="0.25">
      <c r="A13" s="12" t="s">
        <v>43</v>
      </c>
      <c r="B13" s="1">
        <v>9646.1</v>
      </c>
      <c r="C13" s="1">
        <v>2883.5</v>
      </c>
      <c r="D13" s="1">
        <f t="shared" ref="D13:D31" si="7">C13/B13*100</f>
        <v>29.9</v>
      </c>
      <c r="E13" s="1">
        <v>33.299999999999997</v>
      </c>
      <c r="F13" s="1">
        <f t="shared" si="0"/>
        <v>3212.2</v>
      </c>
      <c r="G13" s="1">
        <f t="shared" si="1"/>
        <v>3212.2</v>
      </c>
      <c r="H13" s="1">
        <f t="shared" si="2"/>
        <v>960.2</v>
      </c>
      <c r="I13" s="1">
        <f t="shared" si="3"/>
        <v>960.2</v>
      </c>
      <c r="J13" s="1">
        <f t="shared" si="4"/>
        <v>3132.6</v>
      </c>
      <c r="K13" s="7">
        <v>2074.4</v>
      </c>
      <c r="L13" s="1">
        <v>0</v>
      </c>
      <c r="M13" s="1">
        <v>0</v>
      </c>
      <c r="N13" s="7">
        <v>1058.2</v>
      </c>
      <c r="O13" s="7">
        <v>0</v>
      </c>
      <c r="P13" s="7">
        <v>0</v>
      </c>
      <c r="Q13" s="1">
        <v>630</v>
      </c>
      <c r="R13" s="3">
        <f t="shared" si="5"/>
        <v>-79.599999999999994</v>
      </c>
      <c r="S13" s="3">
        <f t="shared" si="6"/>
        <v>-330.2</v>
      </c>
      <c r="T13" s="24"/>
      <c r="U13" s="1">
        <v>1</v>
      </c>
      <c r="V13" s="7">
        <v>1</v>
      </c>
    </row>
    <row r="14" spans="1:26" ht="45" customHeight="1" x14ac:dyDescent="0.25">
      <c r="A14" s="13" t="s">
        <v>11</v>
      </c>
      <c r="B14" s="1">
        <v>19754.7</v>
      </c>
      <c r="C14" s="1">
        <v>4873.1000000000004</v>
      </c>
      <c r="D14" s="1">
        <f t="shared" si="7"/>
        <v>24.7</v>
      </c>
      <c r="E14" s="1">
        <v>16.7</v>
      </c>
      <c r="F14" s="1">
        <f t="shared" si="0"/>
        <v>3299</v>
      </c>
      <c r="G14" s="1">
        <f t="shared" si="1"/>
        <v>3299</v>
      </c>
      <c r="H14" s="1">
        <f t="shared" si="2"/>
        <v>813.8</v>
      </c>
      <c r="I14" s="1">
        <f t="shared" si="3"/>
        <v>813.8</v>
      </c>
      <c r="J14" s="1">
        <f t="shared" si="4"/>
        <v>2813.4</v>
      </c>
      <c r="K14" s="7">
        <v>2491</v>
      </c>
      <c r="L14" s="1">
        <v>0</v>
      </c>
      <c r="M14" s="7">
        <v>0</v>
      </c>
      <c r="N14" s="1">
        <v>322.39999999999998</v>
      </c>
      <c r="O14" s="1">
        <v>0</v>
      </c>
      <c r="P14" s="1">
        <v>0</v>
      </c>
      <c r="Q14" s="1">
        <v>561.5</v>
      </c>
      <c r="R14" s="7">
        <f t="shared" si="5"/>
        <v>-485.6</v>
      </c>
      <c r="S14" s="7">
        <f t="shared" si="6"/>
        <v>-252.3</v>
      </c>
      <c r="T14" s="16"/>
      <c r="U14" s="1">
        <v>1</v>
      </c>
      <c r="V14" s="1">
        <v>0.3</v>
      </c>
    </row>
    <row r="15" spans="1:26" ht="60" customHeight="1" x14ac:dyDescent="0.25">
      <c r="A15" s="13" t="s">
        <v>12</v>
      </c>
      <c r="B15" s="1">
        <v>26153.8</v>
      </c>
      <c r="C15" s="1">
        <v>5903.9</v>
      </c>
      <c r="D15" s="1">
        <f t="shared" si="7"/>
        <v>22.6</v>
      </c>
      <c r="E15" s="1">
        <v>21.8</v>
      </c>
      <c r="F15" s="1">
        <f t="shared" si="0"/>
        <v>5701.5</v>
      </c>
      <c r="G15" s="1">
        <f t="shared" si="1"/>
        <v>5701.5</v>
      </c>
      <c r="H15" s="1">
        <f>C15*E15%</f>
        <v>1287.0999999999999</v>
      </c>
      <c r="I15" s="1">
        <f t="shared" si="3"/>
        <v>1287.0999999999999</v>
      </c>
      <c r="J15" s="1">
        <f t="shared" si="4"/>
        <v>3481.7</v>
      </c>
      <c r="K15" s="1">
        <v>2305</v>
      </c>
      <c r="L15" s="1">
        <v>0</v>
      </c>
      <c r="M15" s="7">
        <v>0</v>
      </c>
      <c r="N15" s="1">
        <v>1176.7</v>
      </c>
      <c r="O15" s="1">
        <v>0</v>
      </c>
      <c r="P15" s="1">
        <v>0</v>
      </c>
      <c r="Q15" s="1">
        <v>637.79999999999995</v>
      </c>
      <c r="R15" s="7">
        <f t="shared" si="5"/>
        <v>-2219.8000000000002</v>
      </c>
      <c r="S15" s="7">
        <f t="shared" si="6"/>
        <v>-649.29999999999995</v>
      </c>
      <c r="T15" s="16"/>
      <c r="U15" s="1">
        <v>1</v>
      </c>
      <c r="V15" s="1">
        <v>1</v>
      </c>
    </row>
    <row r="16" spans="1:26" ht="48.75" customHeight="1" x14ac:dyDescent="0.25">
      <c r="A16" s="13" t="s">
        <v>13</v>
      </c>
      <c r="B16" s="1">
        <v>22628.400000000001</v>
      </c>
      <c r="C16" s="1">
        <v>5542.2</v>
      </c>
      <c r="D16" s="1">
        <f t="shared" si="7"/>
        <v>24.5</v>
      </c>
      <c r="E16" s="1">
        <v>26.1</v>
      </c>
      <c r="F16" s="1">
        <f>B16*E16%</f>
        <v>5906</v>
      </c>
      <c r="G16" s="1">
        <f t="shared" si="1"/>
        <v>5906</v>
      </c>
      <c r="H16" s="1">
        <f t="shared" si="2"/>
        <v>1446.5</v>
      </c>
      <c r="I16" s="1">
        <f t="shared" si="3"/>
        <v>1446.5</v>
      </c>
      <c r="J16" s="1">
        <f t="shared" si="4"/>
        <v>4596.7</v>
      </c>
      <c r="K16" s="1">
        <v>2686.7</v>
      </c>
      <c r="L16" s="1">
        <v>0</v>
      </c>
      <c r="M16" s="7">
        <v>0</v>
      </c>
      <c r="N16" s="1">
        <v>1910</v>
      </c>
      <c r="O16" s="1">
        <v>0</v>
      </c>
      <c r="P16" s="1">
        <v>0</v>
      </c>
      <c r="Q16" s="1">
        <v>1121.3</v>
      </c>
      <c r="R16" s="7">
        <f t="shared" si="5"/>
        <v>-1309.3</v>
      </c>
      <c r="S16" s="7">
        <f t="shared" si="6"/>
        <v>-325.2</v>
      </c>
      <c r="T16" s="16"/>
      <c r="U16" s="1">
        <v>1</v>
      </c>
      <c r="V16" s="1">
        <v>2</v>
      </c>
    </row>
    <row r="17" spans="1:22" ht="54" customHeight="1" x14ac:dyDescent="0.25">
      <c r="A17" s="13" t="s">
        <v>14</v>
      </c>
      <c r="B17" s="1">
        <v>10874.4</v>
      </c>
      <c r="C17" s="1">
        <v>2501.9</v>
      </c>
      <c r="D17" s="1">
        <f t="shared" si="7"/>
        <v>23</v>
      </c>
      <c r="E17" s="1">
        <v>28.2</v>
      </c>
      <c r="F17" s="1">
        <f t="shared" ref="F17:F30" si="8">B17*E17%</f>
        <v>3066.6</v>
      </c>
      <c r="G17" s="1">
        <f t="shared" si="1"/>
        <v>3066.6</v>
      </c>
      <c r="H17" s="1">
        <f t="shared" si="2"/>
        <v>705.5</v>
      </c>
      <c r="I17" s="1">
        <f t="shared" si="3"/>
        <v>705.5</v>
      </c>
      <c r="J17" s="1">
        <f t="shared" si="4"/>
        <v>2906.6</v>
      </c>
      <c r="K17" s="1">
        <v>1902.4</v>
      </c>
      <c r="L17" s="1">
        <v>0</v>
      </c>
      <c r="M17" s="7">
        <v>0</v>
      </c>
      <c r="N17" s="1">
        <v>1004.2</v>
      </c>
      <c r="O17" s="1">
        <v>0</v>
      </c>
      <c r="P17" s="1">
        <v>0</v>
      </c>
      <c r="Q17" s="1">
        <v>779.5</v>
      </c>
      <c r="R17" s="3">
        <f t="shared" si="5"/>
        <v>-160</v>
      </c>
      <c r="S17" s="7">
        <f t="shared" si="6"/>
        <v>74</v>
      </c>
      <c r="T17" s="16" t="s">
        <v>116</v>
      </c>
      <c r="U17" s="1">
        <v>1</v>
      </c>
      <c r="V17" s="1">
        <v>1</v>
      </c>
    </row>
    <row r="18" spans="1:22" ht="57.75" customHeight="1" x14ac:dyDescent="0.25">
      <c r="A18" s="13" t="s">
        <v>15</v>
      </c>
      <c r="B18" s="1">
        <v>15337.5</v>
      </c>
      <c r="C18" s="1">
        <v>3710.3</v>
      </c>
      <c r="D18" s="1">
        <f t="shared" si="7"/>
        <v>24.2</v>
      </c>
      <c r="E18" s="1">
        <v>30.1</v>
      </c>
      <c r="F18" s="1">
        <f t="shared" si="8"/>
        <v>4616.6000000000004</v>
      </c>
      <c r="G18" s="1">
        <f t="shared" si="1"/>
        <v>4616.6000000000004</v>
      </c>
      <c r="H18" s="1">
        <f t="shared" si="2"/>
        <v>1116.8</v>
      </c>
      <c r="I18" s="1">
        <f t="shared" si="3"/>
        <v>1116.8</v>
      </c>
      <c r="J18" s="1">
        <f t="shared" si="4"/>
        <v>4598.8</v>
      </c>
      <c r="K18" s="1">
        <v>2441.1999999999998</v>
      </c>
      <c r="L18" s="1">
        <v>0</v>
      </c>
      <c r="M18" s="1">
        <v>0</v>
      </c>
      <c r="N18" s="1">
        <v>2157.6</v>
      </c>
      <c r="O18" s="1">
        <v>0</v>
      </c>
      <c r="P18" s="1">
        <v>0</v>
      </c>
      <c r="Q18" s="1">
        <v>873.8</v>
      </c>
      <c r="R18" s="7">
        <f t="shared" si="5"/>
        <v>-17.8</v>
      </c>
      <c r="S18" s="3">
        <f t="shared" si="6"/>
        <v>-243</v>
      </c>
      <c r="T18" s="18"/>
      <c r="U18" s="1">
        <v>1</v>
      </c>
      <c r="V18" s="1">
        <v>2</v>
      </c>
    </row>
    <row r="19" spans="1:22" ht="51.75" customHeight="1" x14ac:dyDescent="0.25">
      <c r="A19" s="13" t="s">
        <v>16</v>
      </c>
      <c r="B19" s="1">
        <v>14404.9</v>
      </c>
      <c r="C19" s="1">
        <v>3522.4</v>
      </c>
      <c r="D19" s="1">
        <f t="shared" si="7"/>
        <v>24.5</v>
      </c>
      <c r="E19" s="1">
        <v>24.9</v>
      </c>
      <c r="F19" s="1">
        <f t="shared" si="8"/>
        <v>3586.8</v>
      </c>
      <c r="G19" s="1">
        <f t="shared" si="1"/>
        <v>3586.8</v>
      </c>
      <c r="H19" s="1">
        <f t="shared" si="2"/>
        <v>877.1</v>
      </c>
      <c r="I19" s="1">
        <f t="shared" si="3"/>
        <v>877.1</v>
      </c>
      <c r="J19" s="1">
        <f t="shared" si="4"/>
        <v>3509.1</v>
      </c>
      <c r="K19" s="7">
        <v>2478.5</v>
      </c>
      <c r="L19" s="1">
        <v>0</v>
      </c>
      <c r="M19" s="1">
        <v>0</v>
      </c>
      <c r="N19" s="1">
        <v>1030.5999999999999</v>
      </c>
      <c r="O19" s="1">
        <v>0</v>
      </c>
      <c r="P19" s="1">
        <v>0</v>
      </c>
      <c r="Q19" s="1">
        <v>780.8</v>
      </c>
      <c r="R19" s="7">
        <f t="shared" si="5"/>
        <v>-77.7</v>
      </c>
      <c r="S19" s="7">
        <f t="shared" si="6"/>
        <v>-96.3</v>
      </c>
      <c r="T19" s="16"/>
      <c r="U19" s="1">
        <v>1</v>
      </c>
      <c r="V19" s="7">
        <v>1</v>
      </c>
    </row>
    <row r="20" spans="1:22" ht="62.25" customHeight="1" x14ac:dyDescent="0.25">
      <c r="A20" s="13" t="s">
        <v>17</v>
      </c>
      <c r="B20" s="1">
        <v>16480.599999999999</v>
      </c>
      <c r="C20" s="1">
        <v>4010.8</v>
      </c>
      <c r="D20" s="1">
        <f t="shared" si="7"/>
        <v>24.3</v>
      </c>
      <c r="E20" s="1">
        <v>26</v>
      </c>
      <c r="F20" s="1">
        <f t="shared" si="8"/>
        <v>4285</v>
      </c>
      <c r="G20" s="1">
        <f>(F20+L20+M20+P20+O20)</f>
        <v>4285</v>
      </c>
      <c r="H20" s="1">
        <f t="shared" si="2"/>
        <v>1042.8</v>
      </c>
      <c r="I20" s="1">
        <f t="shared" si="3"/>
        <v>1042.8</v>
      </c>
      <c r="J20" s="1">
        <f t="shared" si="4"/>
        <v>3547</v>
      </c>
      <c r="K20" s="1">
        <v>2621.3000000000002</v>
      </c>
      <c r="L20" s="1">
        <v>0</v>
      </c>
      <c r="M20" s="1">
        <v>0</v>
      </c>
      <c r="N20" s="1">
        <v>925.7</v>
      </c>
      <c r="O20" s="1">
        <v>0</v>
      </c>
      <c r="P20" s="1">
        <v>0</v>
      </c>
      <c r="Q20" s="1">
        <v>765.6</v>
      </c>
      <c r="R20" s="7">
        <f t="shared" si="5"/>
        <v>-738</v>
      </c>
      <c r="S20" s="7">
        <f t="shared" si="6"/>
        <v>-277.2</v>
      </c>
      <c r="T20" s="11"/>
      <c r="U20" s="1">
        <v>1</v>
      </c>
      <c r="V20" s="1">
        <v>1</v>
      </c>
    </row>
    <row r="21" spans="1:22" ht="57.75" customHeight="1" x14ac:dyDescent="0.25">
      <c r="A21" s="13" t="s">
        <v>18</v>
      </c>
      <c r="B21" s="1">
        <v>16362.1</v>
      </c>
      <c r="C21" s="1">
        <v>3734</v>
      </c>
      <c r="D21" s="1">
        <f t="shared" si="7"/>
        <v>22.8</v>
      </c>
      <c r="E21" s="1">
        <v>26.3</v>
      </c>
      <c r="F21" s="1">
        <f t="shared" si="8"/>
        <v>4303.2</v>
      </c>
      <c r="G21" s="1">
        <f t="shared" si="1"/>
        <v>4303.2</v>
      </c>
      <c r="H21" s="1">
        <f t="shared" si="2"/>
        <v>982</v>
      </c>
      <c r="I21" s="1">
        <f t="shared" si="3"/>
        <v>982</v>
      </c>
      <c r="J21" s="7">
        <f t="shared" si="4"/>
        <v>3545.5</v>
      </c>
      <c r="K21" s="7">
        <v>2238.3000000000002</v>
      </c>
      <c r="L21" s="1">
        <v>0</v>
      </c>
      <c r="M21" s="1">
        <v>0</v>
      </c>
      <c r="N21" s="1">
        <v>1307.2</v>
      </c>
      <c r="O21" s="1">
        <v>0</v>
      </c>
      <c r="P21" s="1">
        <v>0</v>
      </c>
      <c r="Q21" s="1">
        <v>1008.3</v>
      </c>
      <c r="R21" s="3">
        <f t="shared" si="5"/>
        <v>-757.7</v>
      </c>
      <c r="S21" s="7">
        <f t="shared" si="6"/>
        <v>26.3</v>
      </c>
      <c r="T21" s="41" t="s">
        <v>117</v>
      </c>
      <c r="U21" s="1">
        <v>1</v>
      </c>
      <c r="V21" s="1">
        <v>1</v>
      </c>
    </row>
    <row r="22" spans="1:22" ht="57.75" customHeight="1" x14ac:dyDescent="0.25">
      <c r="A22" s="13" t="s">
        <v>19</v>
      </c>
      <c r="B22" s="1">
        <v>23055.7</v>
      </c>
      <c r="C22" s="7">
        <v>5718.5</v>
      </c>
      <c r="D22" s="1">
        <f t="shared" si="7"/>
        <v>24.8</v>
      </c>
      <c r="E22" s="1">
        <v>25.2</v>
      </c>
      <c r="F22" s="1">
        <f t="shared" si="8"/>
        <v>5810</v>
      </c>
      <c r="G22" s="7">
        <f t="shared" si="1"/>
        <v>5810</v>
      </c>
      <c r="H22" s="7">
        <f t="shared" si="2"/>
        <v>1441.1</v>
      </c>
      <c r="I22" s="7">
        <f t="shared" si="3"/>
        <v>1441.1</v>
      </c>
      <c r="J22" s="7">
        <f t="shared" si="4"/>
        <v>5213.1000000000004</v>
      </c>
      <c r="K22" s="1">
        <v>2760.5</v>
      </c>
      <c r="L22" s="1">
        <v>0</v>
      </c>
      <c r="M22" s="1">
        <v>0</v>
      </c>
      <c r="N22" s="1">
        <v>2452.6</v>
      </c>
      <c r="O22" s="1">
        <v>0</v>
      </c>
      <c r="P22" s="1">
        <v>0</v>
      </c>
      <c r="Q22" s="1">
        <v>1208.8</v>
      </c>
      <c r="R22" s="7">
        <f t="shared" si="5"/>
        <v>-596.9</v>
      </c>
      <c r="S22" s="7">
        <f t="shared" si="6"/>
        <v>-232.3</v>
      </c>
      <c r="T22" s="16"/>
      <c r="U22" s="1">
        <v>1</v>
      </c>
      <c r="V22" s="1">
        <v>2</v>
      </c>
    </row>
    <row r="23" spans="1:22" ht="51.75" customHeight="1" x14ac:dyDescent="0.25">
      <c r="A23" s="13" t="s">
        <v>20</v>
      </c>
      <c r="B23" s="1">
        <v>6845.8</v>
      </c>
      <c r="C23" s="1">
        <v>4987</v>
      </c>
      <c r="D23" s="1">
        <f t="shared" si="7"/>
        <v>72.8</v>
      </c>
      <c r="E23" s="1">
        <v>21.5</v>
      </c>
      <c r="F23" s="1">
        <f t="shared" si="8"/>
        <v>1471.8</v>
      </c>
      <c r="G23" s="7">
        <f t="shared" si="1"/>
        <v>1471.8</v>
      </c>
      <c r="H23" s="7">
        <f t="shared" si="2"/>
        <v>1072.2</v>
      </c>
      <c r="I23" s="7">
        <f t="shared" si="3"/>
        <v>1072.2</v>
      </c>
      <c r="J23" s="7">
        <f t="shared" si="4"/>
        <v>997.7</v>
      </c>
      <c r="K23" s="1">
        <v>680.5</v>
      </c>
      <c r="L23" s="1">
        <v>0</v>
      </c>
      <c r="M23" s="1">
        <v>0</v>
      </c>
      <c r="N23" s="1">
        <v>317.2</v>
      </c>
      <c r="O23" s="1">
        <v>0</v>
      </c>
      <c r="P23" s="1">
        <v>0</v>
      </c>
      <c r="Q23" s="1">
        <v>997.7</v>
      </c>
      <c r="R23" s="7">
        <f t="shared" si="5"/>
        <v>-474.1</v>
      </c>
      <c r="S23" s="7">
        <f t="shared" si="6"/>
        <v>-74.5</v>
      </c>
      <c r="T23" s="1"/>
      <c r="U23" s="1">
        <v>1</v>
      </c>
      <c r="V23" s="7">
        <v>1</v>
      </c>
    </row>
    <row r="24" spans="1:22" ht="61.5" customHeight="1" x14ac:dyDescent="0.25">
      <c r="A24" s="13" t="s">
        <v>28</v>
      </c>
      <c r="B24" s="1">
        <v>18357.900000000001</v>
      </c>
      <c r="C24" s="1">
        <v>4785.6000000000004</v>
      </c>
      <c r="D24" s="36">
        <f t="shared" si="7"/>
        <v>26.07</v>
      </c>
      <c r="E24" s="1">
        <v>16.899999999999999</v>
      </c>
      <c r="F24" s="1">
        <f t="shared" si="8"/>
        <v>3102.5</v>
      </c>
      <c r="G24" s="7">
        <f t="shared" si="1"/>
        <v>3102.5</v>
      </c>
      <c r="H24" s="7">
        <f t="shared" si="2"/>
        <v>808.8</v>
      </c>
      <c r="I24" s="7">
        <f t="shared" si="3"/>
        <v>808.8</v>
      </c>
      <c r="J24" s="7">
        <f t="shared" si="4"/>
        <v>3030.2</v>
      </c>
      <c r="K24" s="1">
        <v>2074.6</v>
      </c>
      <c r="L24" s="1">
        <v>0</v>
      </c>
      <c r="M24" s="1">
        <v>0</v>
      </c>
      <c r="N24" s="1">
        <v>955.6</v>
      </c>
      <c r="O24" s="1">
        <v>0</v>
      </c>
      <c r="P24" s="1">
        <v>0</v>
      </c>
      <c r="Q24" s="1">
        <v>660.7</v>
      </c>
      <c r="R24" s="7">
        <f t="shared" si="5"/>
        <v>-72.3</v>
      </c>
      <c r="S24" s="7">
        <f t="shared" si="6"/>
        <v>-148.1</v>
      </c>
      <c r="T24" s="24"/>
      <c r="U24" s="1">
        <v>1</v>
      </c>
      <c r="V24" s="1">
        <v>1</v>
      </c>
    </row>
    <row r="25" spans="1:22" ht="51" customHeight="1" x14ac:dyDescent="0.25">
      <c r="A25" s="13" t="s">
        <v>21</v>
      </c>
      <c r="B25" s="1">
        <v>17774.3</v>
      </c>
      <c r="C25" s="1">
        <v>4298.5</v>
      </c>
      <c r="D25" s="1">
        <f t="shared" si="7"/>
        <v>24.2</v>
      </c>
      <c r="E25" s="1">
        <v>23.6</v>
      </c>
      <c r="F25" s="1">
        <f t="shared" si="8"/>
        <v>4194.7</v>
      </c>
      <c r="G25" s="1">
        <f t="shared" si="1"/>
        <v>4194.7</v>
      </c>
      <c r="H25" s="1">
        <f t="shared" si="2"/>
        <v>1014.4</v>
      </c>
      <c r="I25" s="1">
        <f t="shared" si="3"/>
        <v>1014.4</v>
      </c>
      <c r="J25" s="1">
        <f t="shared" si="4"/>
        <v>3717.2</v>
      </c>
      <c r="K25" s="1">
        <v>2589.5</v>
      </c>
      <c r="L25" s="1">
        <v>0</v>
      </c>
      <c r="M25" s="1">
        <v>0</v>
      </c>
      <c r="N25" s="1">
        <v>1127.7</v>
      </c>
      <c r="O25" s="1">
        <v>0</v>
      </c>
      <c r="P25" s="1">
        <v>0</v>
      </c>
      <c r="Q25" s="7">
        <v>821.6</v>
      </c>
      <c r="R25" s="7">
        <f t="shared" si="5"/>
        <v>-477.5</v>
      </c>
      <c r="S25" s="7">
        <f t="shared" si="6"/>
        <v>-192.8</v>
      </c>
      <c r="T25" s="16"/>
      <c r="U25" s="1">
        <v>1</v>
      </c>
      <c r="V25" s="1">
        <v>1</v>
      </c>
    </row>
    <row r="26" spans="1:22" ht="51.75" customHeight="1" x14ac:dyDescent="0.25">
      <c r="A26" s="13" t="s">
        <v>22</v>
      </c>
      <c r="B26" s="1">
        <v>15789</v>
      </c>
      <c r="C26" s="1">
        <v>3581.8</v>
      </c>
      <c r="D26" s="1">
        <f t="shared" si="7"/>
        <v>22.7</v>
      </c>
      <c r="E26" s="1">
        <v>26.8</v>
      </c>
      <c r="F26" s="1">
        <f t="shared" si="8"/>
        <v>4231.5</v>
      </c>
      <c r="G26" s="1">
        <f t="shared" si="1"/>
        <v>4231.5</v>
      </c>
      <c r="H26" s="1">
        <f t="shared" si="2"/>
        <v>959.9</v>
      </c>
      <c r="I26" s="1">
        <f t="shared" si="3"/>
        <v>959.9</v>
      </c>
      <c r="J26" s="1">
        <f t="shared" si="4"/>
        <v>3419.4</v>
      </c>
      <c r="K26" s="1">
        <v>2440.6</v>
      </c>
      <c r="L26" s="1">
        <v>0</v>
      </c>
      <c r="M26" s="1">
        <v>0</v>
      </c>
      <c r="N26" s="1">
        <v>978.8</v>
      </c>
      <c r="O26" s="1">
        <v>0</v>
      </c>
      <c r="P26" s="1">
        <v>0</v>
      </c>
      <c r="Q26" s="1">
        <v>722.7</v>
      </c>
      <c r="R26" s="7">
        <f t="shared" si="5"/>
        <v>-812.1</v>
      </c>
      <c r="S26" s="3">
        <f t="shared" si="6"/>
        <v>-237.2</v>
      </c>
      <c r="T26" s="16"/>
      <c r="U26" s="1">
        <v>1</v>
      </c>
      <c r="V26" s="1">
        <v>1</v>
      </c>
    </row>
    <row r="27" spans="1:22" ht="48" customHeight="1" x14ac:dyDescent="0.25">
      <c r="A27" s="13" t="s">
        <v>23</v>
      </c>
      <c r="B27" s="7">
        <v>21938</v>
      </c>
      <c r="C27" s="7">
        <v>6863.6</v>
      </c>
      <c r="D27" s="7">
        <f t="shared" si="7"/>
        <v>31.3</v>
      </c>
      <c r="E27" s="7">
        <v>20.100000000000001</v>
      </c>
      <c r="F27" s="7">
        <f t="shared" si="8"/>
        <v>4409.5</v>
      </c>
      <c r="G27" s="7">
        <f t="shared" si="1"/>
        <v>4409.5</v>
      </c>
      <c r="H27" s="7">
        <f t="shared" si="2"/>
        <v>1379.6</v>
      </c>
      <c r="I27" s="7">
        <f t="shared" si="3"/>
        <v>1379.6</v>
      </c>
      <c r="J27" s="7">
        <f>K27+N27</f>
        <v>3107.9</v>
      </c>
      <c r="K27" s="7">
        <v>2267</v>
      </c>
      <c r="L27" s="7">
        <v>0</v>
      </c>
      <c r="M27" s="7">
        <v>0</v>
      </c>
      <c r="N27" s="7">
        <v>840.9</v>
      </c>
      <c r="O27" s="7">
        <v>0</v>
      </c>
      <c r="P27" s="7">
        <v>0</v>
      </c>
      <c r="Q27" s="7">
        <v>574.29999999999995</v>
      </c>
      <c r="R27" s="7">
        <f t="shared" si="5"/>
        <v>-1301.5999999999999</v>
      </c>
      <c r="S27" s="3">
        <f t="shared" si="6"/>
        <v>-805.3</v>
      </c>
      <c r="T27" s="18"/>
      <c r="U27" s="7">
        <v>1</v>
      </c>
      <c r="V27" s="7">
        <v>1</v>
      </c>
    </row>
    <row r="28" spans="1:22" ht="41.25" customHeight="1" x14ac:dyDescent="0.25">
      <c r="A28" s="13" t="s">
        <v>24</v>
      </c>
      <c r="B28" s="1">
        <v>16418.099999999999</v>
      </c>
      <c r="C28" s="1">
        <v>2875</v>
      </c>
      <c r="D28" s="1">
        <f t="shared" si="7"/>
        <v>17.5</v>
      </c>
      <c r="E28" s="1">
        <v>19</v>
      </c>
      <c r="F28" s="1">
        <f t="shared" si="8"/>
        <v>3119.4</v>
      </c>
      <c r="G28" s="1">
        <f t="shared" si="1"/>
        <v>3119.4</v>
      </c>
      <c r="H28" s="1">
        <f t="shared" si="2"/>
        <v>546.29999999999995</v>
      </c>
      <c r="I28" s="1">
        <f t="shared" si="3"/>
        <v>546.29999999999995</v>
      </c>
      <c r="J28" s="7">
        <f t="shared" si="4"/>
        <v>3119.4</v>
      </c>
      <c r="K28" s="1">
        <v>2392.6999999999998</v>
      </c>
      <c r="L28" s="1">
        <v>0</v>
      </c>
      <c r="M28" s="1">
        <v>0</v>
      </c>
      <c r="N28" s="1">
        <v>726.7</v>
      </c>
      <c r="O28" s="1">
        <v>0</v>
      </c>
      <c r="P28" s="1">
        <v>0</v>
      </c>
      <c r="Q28" s="1">
        <v>546.29999999999995</v>
      </c>
      <c r="R28" s="7">
        <f t="shared" si="5"/>
        <v>0</v>
      </c>
      <c r="S28" s="7">
        <f t="shared" si="6"/>
        <v>0</v>
      </c>
      <c r="T28" s="16"/>
      <c r="U28" s="1">
        <v>1</v>
      </c>
      <c r="V28" s="1">
        <v>1</v>
      </c>
    </row>
    <row r="29" spans="1:22" ht="51.75" customHeight="1" x14ac:dyDescent="0.25">
      <c r="A29" s="13" t="s">
        <v>25</v>
      </c>
      <c r="B29" s="1">
        <v>13878.9</v>
      </c>
      <c r="C29" s="1">
        <v>3347.9</v>
      </c>
      <c r="D29" s="1">
        <f t="shared" si="7"/>
        <v>24.1</v>
      </c>
      <c r="E29" s="1">
        <v>24</v>
      </c>
      <c r="F29" s="1">
        <f t="shared" si="8"/>
        <v>3330.9</v>
      </c>
      <c r="G29" s="1">
        <f t="shared" si="1"/>
        <v>3330.9</v>
      </c>
      <c r="H29" s="1">
        <f t="shared" si="2"/>
        <v>803.5</v>
      </c>
      <c r="I29" s="1">
        <f t="shared" si="3"/>
        <v>803.5</v>
      </c>
      <c r="J29" s="1">
        <f t="shared" si="4"/>
        <v>3312.4</v>
      </c>
      <c r="K29" s="1">
        <v>2234.1999999999998</v>
      </c>
      <c r="L29" s="1">
        <v>0</v>
      </c>
      <c r="M29" s="1">
        <v>0</v>
      </c>
      <c r="N29" s="1">
        <v>1078.2</v>
      </c>
      <c r="O29" s="1">
        <v>0</v>
      </c>
      <c r="P29" s="1">
        <v>0</v>
      </c>
      <c r="Q29" s="1">
        <v>725.6</v>
      </c>
      <c r="R29" s="7">
        <f t="shared" si="5"/>
        <v>-18.5</v>
      </c>
      <c r="S29" s="3">
        <f t="shared" si="6"/>
        <v>-77.900000000000006</v>
      </c>
      <c r="T29" s="16"/>
      <c r="U29" s="1">
        <v>1</v>
      </c>
      <c r="V29" s="1">
        <v>1</v>
      </c>
    </row>
    <row r="30" spans="1:22" ht="55.5" customHeight="1" x14ac:dyDescent="0.25">
      <c r="A30" s="13" t="s">
        <v>26</v>
      </c>
      <c r="B30" s="1">
        <v>16284.3</v>
      </c>
      <c r="C30" s="1">
        <v>3702.3</v>
      </c>
      <c r="D30" s="1">
        <f t="shared" si="7"/>
        <v>22.7</v>
      </c>
      <c r="E30" s="1">
        <v>28.1</v>
      </c>
      <c r="F30" s="1">
        <f t="shared" si="8"/>
        <v>4575.8999999999996</v>
      </c>
      <c r="G30" s="1">
        <f t="shared" si="1"/>
        <v>4575.8999999999996</v>
      </c>
      <c r="H30" s="1">
        <f t="shared" si="2"/>
        <v>1040.3</v>
      </c>
      <c r="I30" s="1">
        <f t="shared" si="3"/>
        <v>1040.3</v>
      </c>
      <c r="J30" s="1">
        <f t="shared" si="4"/>
        <v>4165.6000000000004</v>
      </c>
      <c r="K30" s="1">
        <v>2835.5</v>
      </c>
      <c r="L30" s="1">
        <v>0</v>
      </c>
      <c r="M30" s="1">
        <v>0</v>
      </c>
      <c r="N30" s="1">
        <v>1330.1</v>
      </c>
      <c r="O30" s="1">
        <v>0</v>
      </c>
      <c r="P30" s="1">
        <v>0</v>
      </c>
      <c r="Q30" s="1">
        <v>865.3</v>
      </c>
      <c r="R30" s="7">
        <f t="shared" si="5"/>
        <v>-410.3</v>
      </c>
      <c r="S30" s="3">
        <f t="shared" si="6"/>
        <v>-175</v>
      </c>
      <c r="T30" s="11"/>
      <c r="U30" s="1">
        <v>1</v>
      </c>
      <c r="V30" s="1">
        <v>1</v>
      </c>
    </row>
    <row r="31" spans="1:22" ht="40.5" customHeight="1" x14ac:dyDescent="0.25">
      <c r="A31" s="14" t="s">
        <v>27</v>
      </c>
      <c r="B31" s="1">
        <f>SUM(B12:B30)</f>
        <v>441707.8</v>
      </c>
      <c r="C31" s="1">
        <f>SUM(C12:C30)</f>
        <v>108117.8</v>
      </c>
      <c r="D31" s="1">
        <f t="shared" si="7"/>
        <v>24.5</v>
      </c>
      <c r="E31" s="1" t="s">
        <v>36</v>
      </c>
      <c r="F31" s="1">
        <f t="shared" ref="F31:S31" si="9">SUM(F12:F30)</f>
        <v>84239.3</v>
      </c>
      <c r="G31" s="1">
        <f t="shared" ref="G31" si="10">(F31+L31+M31)</f>
        <v>84239.3</v>
      </c>
      <c r="H31" s="1">
        <f t="shared" si="9"/>
        <v>20987.599999999999</v>
      </c>
      <c r="I31" s="1">
        <f t="shared" si="3"/>
        <v>20987.599999999999</v>
      </c>
      <c r="J31" s="1">
        <f t="shared" si="9"/>
        <v>73003.199999999997</v>
      </c>
      <c r="K31" s="1">
        <f t="shared" si="9"/>
        <v>46619.1</v>
      </c>
      <c r="L31" s="1">
        <f t="shared" si="9"/>
        <v>0</v>
      </c>
      <c r="M31" s="1">
        <f t="shared" si="9"/>
        <v>0</v>
      </c>
      <c r="N31" s="1">
        <f t="shared" si="9"/>
        <v>26384.1</v>
      </c>
      <c r="O31" s="1">
        <v>0</v>
      </c>
      <c r="P31" s="1">
        <f t="shared" si="9"/>
        <v>0</v>
      </c>
      <c r="Q31" s="1">
        <f t="shared" si="9"/>
        <v>16740.5</v>
      </c>
      <c r="R31" s="7">
        <f t="shared" si="9"/>
        <v>-11236.1</v>
      </c>
      <c r="S31" s="17">
        <f t="shared" si="9"/>
        <v>-4247.1000000000004</v>
      </c>
      <c r="T31" s="1"/>
      <c r="U31" s="1">
        <f>SUM(U12:U30)</f>
        <v>20</v>
      </c>
      <c r="V31" s="1">
        <f>SUM(V12:V30)</f>
        <v>23.8</v>
      </c>
    </row>
    <row r="32" spans="1:22" ht="26.25" customHeight="1" x14ac:dyDescent="0.25">
      <c r="A32" s="6" t="s">
        <v>38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/>
      <c r="S32" s="4"/>
      <c r="T32" s="4"/>
      <c r="U32" s="4"/>
      <c r="V32" s="4"/>
    </row>
    <row r="33" spans="1:22" ht="18.75" x14ac:dyDescent="0.3">
      <c r="A33" s="62" t="s">
        <v>37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</row>
  </sheetData>
  <mergeCells count="29">
    <mergeCell ref="A33:V33"/>
    <mergeCell ref="Q4:Q10"/>
    <mergeCell ref="R4:S7"/>
    <mergeCell ref="U4:U10"/>
    <mergeCell ref="V4:V10"/>
    <mergeCell ref="J8:J10"/>
    <mergeCell ref="K8:P8"/>
    <mergeCell ref="R8:R10"/>
    <mergeCell ref="S8:S10"/>
    <mergeCell ref="K9:K10"/>
    <mergeCell ref="L9:M9"/>
    <mergeCell ref="E4:E10"/>
    <mergeCell ref="F4:F10"/>
    <mergeCell ref="G4:G10"/>
    <mergeCell ref="H4:H10"/>
    <mergeCell ref="I4:I10"/>
    <mergeCell ref="J4:P7"/>
    <mergeCell ref="N9:N10"/>
    <mergeCell ref="O9:P9"/>
    <mergeCell ref="I1:L1"/>
    <mergeCell ref="A2:W2"/>
    <mergeCell ref="A3:A10"/>
    <mergeCell ref="B3:D3"/>
    <mergeCell ref="E3:S3"/>
    <mergeCell ref="T3:T10"/>
    <mergeCell ref="U3:V3"/>
    <mergeCell ref="B4:B10"/>
    <mergeCell ref="C4:C10"/>
    <mergeCell ref="D4:D10"/>
  </mergeCells>
  <pageMargins left="0.70866141732283472" right="0.70866141732283472" top="0.74803149606299213" bottom="0.74803149606299213" header="0.31496062992125984" footer="0.31496062992125984"/>
  <pageSetup paperSize="8" scale="37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workbookViewId="0">
      <pane xSplit="1" ySplit="7" topLeftCell="B19" activePane="bottomRight" state="frozen"/>
      <selection pane="topRight" activeCell="B1" sqref="B1"/>
      <selection pane="bottomLeft" activeCell="A8" sqref="A8"/>
      <selection pane="bottomRight" activeCell="A31" sqref="A31:A32"/>
    </sheetView>
  </sheetViews>
  <sheetFormatPr defaultRowHeight="15" x14ac:dyDescent="0.25"/>
  <cols>
    <col min="1" max="1" width="33.42578125" customWidth="1"/>
    <col min="2" max="2" width="15" customWidth="1"/>
    <col min="3" max="3" width="13.28515625" customWidth="1"/>
    <col min="4" max="4" width="16.28515625" customWidth="1"/>
    <col min="5" max="5" width="19.28515625" customWidth="1"/>
    <col min="6" max="6" width="18.42578125" customWidth="1"/>
    <col min="7" max="7" width="19" customWidth="1"/>
    <col min="8" max="8" width="16.85546875" customWidth="1"/>
    <col min="9" max="9" width="19.85546875" customWidth="1"/>
    <col min="10" max="10" width="18.42578125" customWidth="1"/>
    <col min="11" max="11" width="18.85546875" customWidth="1"/>
    <col min="12" max="12" width="18.42578125" customWidth="1"/>
    <col min="13" max="13" width="18.5703125" customWidth="1"/>
    <col min="14" max="14" width="18" customWidth="1"/>
  </cols>
  <sheetData>
    <row r="1" spans="1:14" ht="15" customHeight="1" x14ac:dyDescent="0.25">
      <c r="A1" s="96" t="s">
        <v>105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51.75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58.5" customHeight="1" x14ac:dyDescent="0.25">
      <c r="A3" s="63" t="s">
        <v>55</v>
      </c>
      <c r="B3" s="98" t="s">
        <v>56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15.5" customHeight="1" x14ac:dyDescent="0.25">
      <c r="A4" s="63"/>
      <c r="B4" s="99" t="s">
        <v>46</v>
      </c>
      <c r="C4" s="99"/>
      <c r="D4" s="100"/>
      <c r="E4" s="98" t="s">
        <v>47</v>
      </c>
      <c r="F4" s="98"/>
      <c r="G4" s="98" t="s">
        <v>48</v>
      </c>
      <c r="H4" s="98"/>
      <c r="I4" s="98" t="s">
        <v>49</v>
      </c>
      <c r="J4" s="98"/>
      <c r="K4" s="98" t="s">
        <v>50</v>
      </c>
      <c r="L4" s="98"/>
      <c r="M4" s="98" t="s">
        <v>64</v>
      </c>
      <c r="N4" s="98" t="s">
        <v>65</v>
      </c>
    </row>
    <row r="5" spans="1:14" ht="15" customHeight="1" x14ac:dyDescent="0.25">
      <c r="A5" s="63"/>
      <c r="B5" s="101" t="s">
        <v>106</v>
      </c>
      <c r="C5" s="101" t="s">
        <v>107</v>
      </c>
      <c r="D5" s="102" t="s">
        <v>58</v>
      </c>
      <c r="E5" s="92" t="s">
        <v>111</v>
      </c>
      <c r="F5" s="92" t="s">
        <v>52</v>
      </c>
      <c r="G5" s="92" t="s">
        <v>113</v>
      </c>
      <c r="H5" s="92" t="s">
        <v>52</v>
      </c>
      <c r="I5" s="92" t="s">
        <v>112</v>
      </c>
      <c r="J5" s="92" t="s">
        <v>52</v>
      </c>
      <c r="K5" s="92" t="s">
        <v>51</v>
      </c>
      <c r="L5" s="92" t="s">
        <v>52</v>
      </c>
      <c r="M5" s="98"/>
      <c r="N5" s="98"/>
    </row>
    <row r="6" spans="1:14" x14ac:dyDescent="0.25">
      <c r="A6" s="63"/>
      <c r="B6" s="101"/>
      <c r="C6" s="101"/>
      <c r="D6" s="103"/>
      <c r="E6" s="92"/>
      <c r="F6" s="92"/>
      <c r="G6" s="92"/>
      <c r="H6" s="92"/>
      <c r="I6" s="92"/>
      <c r="J6" s="92"/>
      <c r="K6" s="92"/>
      <c r="L6" s="92"/>
      <c r="M6" s="98"/>
      <c r="N6" s="98"/>
    </row>
    <row r="7" spans="1:14" ht="66" customHeight="1" x14ac:dyDescent="0.25">
      <c r="A7" s="63"/>
      <c r="B7" s="101"/>
      <c r="C7" s="101"/>
      <c r="D7" s="104"/>
      <c r="E7" s="92"/>
      <c r="F7" s="92"/>
      <c r="G7" s="92"/>
      <c r="H7" s="92"/>
      <c r="I7" s="92"/>
      <c r="J7" s="92"/>
      <c r="K7" s="92"/>
      <c r="L7" s="92"/>
      <c r="M7" s="98"/>
      <c r="N7" s="98"/>
    </row>
    <row r="8" spans="1:14" ht="15" customHeight="1" x14ac:dyDescent="0.25">
      <c r="A8" s="93">
        <v>1</v>
      </c>
      <c r="B8" s="94">
        <v>2</v>
      </c>
      <c r="C8" s="94" t="s">
        <v>101</v>
      </c>
      <c r="D8" s="94" t="s">
        <v>108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1" t="s">
        <v>109</v>
      </c>
      <c r="L8" s="91" t="s">
        <v>110</v>
      </c>
      <c r="M8" s="91">
        <v>11</v>
      </c>
      <c r="N8" s="91">
        <v>12</v>
      </c>
    </row>
    <row r="9" spans="1:14" ht="10.5" customHeight="1" x14ac:dyDescent="0.25">
      <c r="A9" s="93"/>
      <c r="B9" s="95"/>
      <c r="C9" s="95"/>
      <c r="D9" s="95"/>
      <c r="E9" s="91"/>
      <c r="F9" s="91"/>
      <c r="G9" s="91"/>
      <c r="H9" s="91"/>
      <c r="I9" s="91"/>
      <c r="J9" s="91"/>
      <c r="K9" s="91"/>
      <c r="L9" s="91"/>
      <c r="M9" s="91"/>
      <c r="N9" s="91"/>
    </row>
    <row r="10" spans="1:14" ht="15" hidden="1" customHeight="1" x14ac:dyDescent="0.25">
      <c r="A10" s="93"/>
      <c r="B10" s="26"/>
      <c r="C10" s="26"/>
      <c r="D10" s="26"/>
      <c r="E10" s="91"/>
      <c r="F10" s="91"/>
      <c r="G10" s="91"/>
      <c r="H10" s="91"/>
      <c r="I10" s="91"/>
      <c r="J10" s="91"/>
      <c r="K10" s="91"/>
      <c r="L10" s="91"/>
      <c r="M10" s="91"/>
      <c r="N10" s="91"/>
    </row>
    <row r="11" spans="1:14" ht="56.25" x14ac:dyDescent="0.25">
      <c r="A11" s="20" t="s">
        <v>10</v>
      </c>
      <c r="B11" s="7">
        <v>67715.600000000006</v>
      </c>
      <c r="C11" s="7">
        <v>13541.2</v>
      </c>
      <c r="D11" s="7">
        <f>C11/B11*100</f>
        <v>20</v>
      </c>
      <c r="E11" s="7">
        <v>31814.400000000001</v>
      </c>
      <c r="F11" s="7">
        <v>7953.6</v>
      </c>
      <c r="G11" s="7">
        <v>4151.1000000000004</v>
      </c>
      <c r="H11" s="7">
        <v>1037.7</v>
      </c>
      <c r="I11" s="7">
        <v>36042.199999999997</v>
      </c>
      <c r="J11" s="7">
        <v>8743</v>
      </c>
      <c r="K11" s="1">
        <f>B11+E11+G11+I11</f>
        <v>139723.29999999999</v>
      </c>
      <c r="L11" s="1">
        <f>C11+F11+H11+J11</f>
        <v>31275.5</v>
      </c>
      <c r="M11" s="1">
        <v>2</v>
      </c>
      <c r="N11" s="7">
        <v>3.5</v>
      </c>
    </row>
    <row r="12" spans="1:14" ht="18.75" x14ac:dyDescent="0.25">
      <c r="A12" s="20" t="s">
        <v>43</v>
      </c>
      <c r="B12" s="7">
        <v>6166</v>
      </c>
      <c r="C12" s="7">
        <v>1747.2</v>
      </c>
      <c r="D12" s="7">
        <f t="shared" ref="D12:D30" si="0">C12/B12*100</f>
        <v>28.3</v>
      </c>
      <c r="E12" s="7">
        <v>551.29999999999995</v>
      </c>
      <c r="F12" s="7">
        <v>137.80000000000001</v>
      </c>
      <c r="G12" s="7">
        <v>0</v>
      </c>
      <c r="H12" s="7">
        <v>0</v>
      </c>
      <c r="I12" s="7">
        <v>2928.8</v>
      </c>
      <c r="J12" s="7">
        <v>998.5</v>
      </c>
      <c r="K12" s="1">
        <f t="shared" ref="K12:K30" si="1">B12+E12+G12+I12</f>
        <v>9646.1</v>
      </c>
      <c r="L12" s="1">
        <f t="shared" ref="L12:L28" si="2">C12+F12+H12+J12</f>
        <v>2883.5</v>
      </c>
      <c r="M12" s="1">
        <v>1</v>
      </c>
      <c r="N12" s="7">
        <v>1</v>
      </c>
    </row>
    <row r="13" spans="1:14" ht="27.75" customHeight="1" x14ac:dyDescent="0.25">
      <c r="A13" s="21" t="s">
        <v>11</v>
      </c>
      <c r="B13" s="7">
        <v>7471</v>
      </c>
      <c r="C13" s="7">
        <v>1333.8</v>
      </c>
      <c r="D13" s="7">
        <f t="shared" si="0"/>
        <v>17.899999999999999</v>
      </c>
      <c r="E13" s="7">
        <v>2183.1</v>
      </c>
      <c r="F13" s="7">
        <v>545.70000000000005</v>
      </c>
      <c r="G13" s="7">
        <v>864.9</v>
      </c>
      <c r="H13" s="7">
        <v>216.2</v>
      </c>
      <c r="I13" s="7">
        <v>9235.7000000000007</v>
      </c>
      <c r="J13" s="7">
        <v>2777.4</v>
      </c>
      <c r="K13" s="1">
        <f t="shared" si="1"/>
        <v>19754.7</v>
      </c>
      <c r="L13" s="1">
        <f t="shared" si="2"/>
        <v>4873.1000000000004</v>
      </c>
      <c r="M13" s="1">
        <v>1</v>
      </c>
      <c r="N13" s="1">
        <v>0.3</v>
      </c>
    </row>
    <row r="14" spans="1:14" ht="37.5" x14ac:dyDescent="0.25">
      <c r="A14" s="21" t="s">
        <v>12</v>
      </c>
      <c r="B14" s="7">
        <v>5804.9</v>
      </c>
      <c r="C14" s="7">
        <v>2108.8000000000002</v>
      </c>
      <c r="D14" s="7">
        <f t="shared" si="0"/>
        <v>36.299999999999997</v>
      </c>
      <c r="E14" s="7">
        <v>2985.2</v>
      </c>
      <c r="F14" s="7">
        <v>746.3</v>
      </c>
      <c r="G14" s="7">
        <v>2684.9</v>
      </c>
      <c r="H14" s="7">
        <v>671.2</v>
      </c>
      <c r="I14" s="7">
        <v>14678.8</v>
      </c>
      <c r="J14" s="7">
        <v>2377.6</v>
      </c>
      <c r="K14" s="1">
        <f t="shared" si="1"/>
        <v>26153.8</v>
      </c>
      <c r="L14" s="1">
        <f t="shared" si="2"/>
        <v>5903.9</v>
      </c>
      <c r="M14" s="1">
        <v>1</v>
      </c>
      <c r="N14" s="1">
        <v>1</v>
      </c>
    </row>
    <row r="15" spans="1:14" ht="18.75" x14ac:dyDescent="0.25">
      <c r="A15" s="21" t="s">
        <v>13</v>
      </c>
      <c r="B15" s="7">
        <v>3848.4</v>
      </c>
      <c r="C15" s="7">
        <v>929.1</v>
      </c>
      <c r="D15" s="7">
        <f t="shared" si="0"/>
        <v>24.1</v>
      </c>
      <c r="E15" s="7">
        <v>5366</v>
      </c>
      <c r="F15" s="7">
        <v>1341.5</v>
      </c>
      <c r="G15" s="7">
        <v>7296.2</v>
      </c>
      <c r="H15" s="7">
        <v>1824</v>
      </c>
      <c r="I15" s="7">
        <v>6117.8</v>
      </c>
      <c r="J15" s="7">
        <v>1447.6</v>
      </c>
      <c r="K15" s="1">
        <f t="shared" si="1"/>
        <v>22628.400000000001</v>
      </c>
      <c r="L15" s="1">
        <f t="shared" si="2"/>
        <v>5542.2</v>
      </c>
      <c r="M15" s="1">
        <v>1</v>
      </c>
      <c r="N15" s="1">
        <v>2</v>
      </c>
    </row>
    <row r="16" spans="1:14" ht="28.5" customHeight="1" x14ac:dyDescent="0.25">
      <c r="A16" s="21" t="s">
        <v>15</v>
      </c>
      <c r="B16" s="7">
        <v>1733.7</v>
      </c>
      <c r="C16" s="7">
        <v>367.2</v>
      </c>
      <c r="D16" s="7">
        <f t="shared" si="0"/>
        <v>21.2</v>
      </c>
      <c r="E16" s="7">
        <v>2367.1999999999998</v>
      </c>
      <c r="F16" s="7">
        <v>591.79999999999995</v>
      </c>
      <c r="G16" s="7">
        <v>3292.2</v>
      </c>
      <c r="H16" s="7">
        <v>823</v>
      </c>
      <c r="I16" s="7">
        <v>7944.4</v>
      </c>
      <c r="J16" s="7">
        <v>1928.3</v>
      </c>
      <c r="K16" s="1">
        <f t="shared" si="1"/>
        <v>15337.5</v>
      </c>
      <c r="L16" s="1">
        <f t="shared" si="2"/>
        <v>3710.3</v>
      </c>
      <c r="M16" s="1">
        <v>1</v>
      </c>
      <c r="N16" s="1">
        <v>2</v>
      </c>
    </row>
    <row r="17" spans="1:14" ht="18.75" x14ac:dyDescent="0.25">
      <c r="A17" s="21" t="s">
        <v>16</v>
      </c>
      <c r="B17" s="7">
        <v>510.1</v>
      </c>
      <c r="C17" s="7">
        <v>104.1</v>
      </c>
      <c r="D17" s="7">
        <f t="shared" si="0"/>
        <v>20.399999999999999</v>
      </c>
      <c r="E17" s="7">
        <v>1733.3</v>
      </c>
      <c r="F17" s="7">
        <v>433.3</v>
      </c>
      <c r="G17" s="7">
        <v>3345.1</v>
      </c>
      <c r="H17" s="7">
        <v>836.2</v>
      </c>
      <c r="I17" s="7">
        <v>8816.4</v>
      </c>
      <c r="J17" s="7">
        <v>2148.8000000000002</v>
      </c>
      <c r="K17" s="1">
        <f t="shared" si="1"/>
        <v>14404.9</v>
      </c>
      <c r="L17" s="1">
        <f t="shared" si="2"/>
        <v>3522.4</v>
      </c>
      <c r="M17" s="1">
        <v>1</v>
      </c>
      <c r="N17" s="1">
        <v>1</v>
      </c>
    </row>
    <row r="18" spans="1:14" ht="18.75" x14ac:dyDescent="0.25">
      <c r="A18" s="21" t="s">
        <v>14</v>
      </c>
      <c r="B18" s="7">
        <v>2667.5</v>
      </c>
      <c r="C18" s="7">
        <v>498.2</v>
      </c>
      <c r="D18" s="7">
        <f t="shared" si="0"/>
        <v>18.7</v>
      </c>
      <c r="E18" s="7">
        <v>1295</v>
      </c>
      <c r="F18" s="7">
        <v>323.7</v>
      </c>
      <c r="G18" s="7">
        <v>1363</v>
      </c>
      <c r="H18" s="7">
        <v>340.7</v>
      </c>
      <c r="I18" s="7">
        <v>5548.9</v>
      </c>
      <c r="J18" s="7">
        <v>1339.3</v>
      </c>
      <c r="K18" s="1">
        <f t="shared" si="1"/>
        <v>10874.4</v>
      </c>
      <c r="L18" s="1">
        <f t="shared" si="2"/>
        <v>2501.9</v>
      </c>
      <c r="M18" s="1">
        <v>1</v>
      </c>
      <c r="N18" s="1">
        <v>1</v>
      </c>
    </row>
    <row r="19" spans="1:14" ht="41.25" customHeight="1" x14ac:dyDescent="0.25">
      <c r="A19" s="21" t="s">
        <v>17</v>
      </c>
      <c r="B19" s="7">
        <v>1481.6</v>
      </c>
      <c r="C19" s="7">
        <v>226</v>
      </c>
      <c r="D19" s="7">
        <f t="shared" si="0"/>
        <v>15.3</v>
      </c>
      <c r="E19" s="7">
        <v>3029</v>
      </c>
      <c r="F19" s="7">
        <v>757.2</v>
      </c>
      <c r="G19" s="7">
        <v>4599.8999999999996</v>
      </c>
      <c r="H19" s="7">
        <v>1149.9000000000001</v>
      </c>
      <c r="I19" s="7">
        <v>7370.1</v>
      </c>
      <c r="J19" s="7">
        <v>1877.7</v>
      </c>
      <c r="K19" s="1">
        <f t="shared" si="1"/>
        <v>16480.599999999999</v>
      </c>
      <c r="L19" s="1">
        <f t="shared" si="2"/>
        <v>4010.8</v>
      </c>
      <c r="M19" s="1">
        <v>1</v>
      </c>
      <c r="N19" s="1">
        <v>1</v>
      </c>
    </row>
    <row r="20" spans="1:14" ht="27" customHeight="1" x14ac:dyDescent="0.25">
      <c r="A20" s="21" t="s">
        <v>18</v>
      </c>
      <c r="B20" s="7">
        <v>2484.8000000000002</v>
      </c>
      <c r="C20" s="7">
        <v>341.7</v>
      </c>
      <c r="D20" s="7">
        <f t="shared" si="0"/>
        <v>13.8</v>
      </c>
      <c r="E20" s="7">
        <v>3138.6</v>
      </c>
      <c r="F20" s="7">
        <v>784.6</v>
      </c>
      <c r="G20" s="7">
        <v>4222.5</v>
      </c>
      <c r="H20" s="7">
        <v>1055.5999999999999</v>
      </c>
      <c r="I20" s="7">
        <v>6516.2</v>
      </c>
      <c r="J20" s="7">
        <v>1552.1</v>
      </c>
      <c r="K20" s="1">
        <f t="shared" si="1"/>
        <v>16362.1</v>
      </c>
      <c r="L20" s="1">
        <f t="shared" si="2"/>
        <v>3734</v>
      </c>
      <c r="M20" s="1">
        <v>1</v>
      </c>
      <c r="N20" s="1">
        <v>1</v>
      </c>
    </row>
    <row r="21" spans="1:14" ht="24" customHeight="1" x14ac:dyDescent="0.25">
      <c r="A21" s="21" t="s">
        <v>19</v>
      </c>
      <c r="B21" s="7">
        <v>7075.3</v>
      </c>
      <c r="C21" s="7">
        <v>1817.9</v>
      </c>
      <c r="D21" s="7">
        <f t="shared" si="0"/>
        <v>25.7</v>
      </c>
      <c r="E21" s="7">
        <v>3129.7</v>
      </c>
      <c r="F21" s="7">
        <v>782.4</v>
      </c>
      <c r="G21" s="7">
        <v>3198.4</v>
      </c>
      <c r="H21" s="7">
        <v>799.6</v>
      </c>
      <c r="I21" s="7">
        <v>9652.2999999999993</v>
      </c>
      <c r="J21" s="7">
        <v>2318.6</v>
      </c>
      <c r="K21" s="1">
        <f t="shared" si="1"/>
        <v>23055.7</v>
      </c>
      <c r="L21" s="1">
        <f>C21+F21+H21+J21</f>
        <v>5718.5</v>
      </c>
      <c r="M21" s="1">
        <v>1</v>
      </c>
      <c r="N21" s="1">
        <v>2</v>
      </c>
    </row>
    <row r="22" spans="1:14" ht="40.5" customHeight="1" x14ac:dyDescent="0.25">
      <c r="A22" s="21" t="s">
        <v>20</v>
      </c>
      <c r="B22" s="7">
        <v>1509.6</v>
      </c>
      <c r="C22" s="7">
        <v>1568.8</v>
      </c>
      <c r="D22" s="7">
        <f t="shared" si="0"/>
        <v>103.9</v>
      </c>
      <c r="E22" s="7">
        <v>1510.1</v>
      </c>
      <c r="F22" s="7">
        <v>1559.9</v>
      </c>
      <c r="G22" s="7">
        <v>1925.7</v>
      </c>
      <c r="H22" s="7">
        <v>1858.3</v>
      </c>
      <c r="I22" s="7">
        <v>1900.4</v>
      </c>
      <c r="J22" s="7">
        <v>0</v>
      </c>
      <c r="K22" s="1">
        <f t="shared" si="1"/>
        <v>6845.8</v>
      </c>
      <c r="L22" s="1">
        <f t="shared" si="2"/>
        <v>4987</v>
      </c>
      <c r="M22" s="1">
        <v>1</v>
      </c>
      <c r="N22" s="7">
        <v>1</v>
      </c>
    </row>
    <row r="23" spans="1:14" ht="48" customHeight="1" x14ac:dyDescent="0.25">
      <c r="A23" s="21" t="s">
        <v>28</v>
      </c>
      <c r="B23" s="7">
        <v>4618.8</v>
      </c>
      <c r="C23" s="7">
        <v>1419.9</v>
      </c>
      <c r="D23" s="7">
        <f t="shared" si="0"/>
        <v>30.7</v>
      </c>
      <c r="E23" s="7">
        <v>2012.4</v>
      </c>
      <c r="F23" s="7">
        <v>503.1</v>
      </c>
      <c r="G23" s="7">
        <v>2069.6999999999998</v>
      </c>
      <c r="H23" s="7">
        <v>517.4</v>
      </c>
      <c r="I23" s="7">
        <v>9657</v>
      </c>
      <c r="J23" s="7">
        <v>2345.1999999999998</v>
      </c>
      <c r="K23" s="1">
        <f t="shared" si="1"/>
        <v>18357.900000000001</v>
      </c>
      <c r="L23" s="1">
        <f t="shared" si="2"/>
        <v>4785.6000000000004</v>
      </c>
      <c r="M23" s="1">
        <v>1</v>
      </c>
      <c r="N23" s="1">
        <v>1</v>
      </c>
    </row>
    <row r="24" spans="1:14" ht="42" customHeight="1" x14ac:dyDescent="0.25">
      <c r="A24" s="21" t="s">
        <v>21</v>
      </c>
      <c r="B24" s="7">
        <v>3942.4</v>
      </c>
      <c r="C24" s="7">
        <v>921.9</v>
      </c>
      <c r="D24" s="7">
        <f t="shared" si="0"/>
        <v>23.4</v>
      </c>
      <c r="E24" s="7">
        <v>2406.9</v>
      </c>
      <c r="F24" s="7">
        <v>601.70000000000005</v>
      </c>
      <c r="G24" s="7">
        <v>2969.2</v>
      </c>
      <c r="H24" s="7">
        <v>742.3</v>
      </c>
      <c r="I24" s="7">
        <v>8455.7999999999993</v>
      </c>
      <c r="J24" s="7">
        <v>2032.6</v>
      </c>
      <c r="K24" s="1">
        <f t="shared" si="1"/>
        <v>17774.3</v>
      </c>
      <c r="L24" s="1">
        <f t="shared" si="2"/>
        <v>4298.5</v>
      </c>
      <c r="M24" s="1">
        <v>1</v>
      </c>
      <c r="N24" s="1">
        <v>1</v>
      </c>
    </row>
    <row r="25" spans="1:14" ht="38.25" customHeight="1" x14ac:dyDescent="0.25">
      <c r="A25" s="21" t="s">
        <v>22</v>
      </c>
      <c r="B25" s="7">
        <v>3310.3</v>
      </c>
      <c r="C25" s="7">
        <v>530.20000000000005</v>
      </c>
      <c r="D25" s="7">
        <f t="shared" si="0"/>
        <v>16</v>
      </c>
      <c r="E25" s="7">
        <v>2918.7</v>
      </c>
      <c r="F25" s="7">
        <v>729.6</v>
      </c>
      <c r="G25" s="7">
        <v>4022.4</v>
      </c>
      <c r="H25" s="7">
        <v>1005.6</v>
      </c>
      <c r="I25" s="7">
        <v>5537.6</v>
      </c>
      <c r="J25" s="7">
        <v>1316.4</v>
      </c>
      <c r="K25" s="1">
        <f t="shared" si="1"/>
        <v>15789</v>
      </c>
      <c r="L25" s="1">
        <f t="shared" si="2"/>
        <v>3581.8</v>
      </c>
      <c r="M25" s="1">
        <v>1</v>
      </c>
      <c r="N25" s="1">
        <v>1</v>
      </c>
    </row>
    <row r="26" spans="1:14" ht="46.5" customHeight="1" x14ac:dyDescent="0.25">
      <c r="A26" s="21" t="s">
        <v>23</v>
      </c>
      <c r="B26" s="7">
        <v>19147.3</v>
      </c>
      <c r="C26" s="7">
        <v>6166</v>
      </c>
      <c r="D26" s="7">
        <f t="shared" si="0"/>
        <v>32.200000000000003</v>
      </c>
      <c r="E26" s="7">
        <v>2790.7</v>
      </c>
      <c r="F26" s="7">
        <v>697.6</v>
      </c>
      <c r="G26" s="7">
        <v>0</v>
      </c>
      <c r="H26" s="7">
        <v>0</v>
      </c>
      <c r="I26" s="7">
        <v>0</v>
      </c>
      <c r="J26" s="7">
        <v>0</v>
      </c>
      <c r="K26" s="1">
        <f t="shared" si="1"/>
        <v>21938</v>
      </c>
      <c r="L26" s="1">
        <f t="shared" si="2"/>
        <v>6863.6</v>
      </c>
      <c r="M26" s="1">
        <v>1</v>
      </c>
      <c r="N26" s="1">
        <v>1</v>
      </c>
    </row>
    <row r="27" spans="1:14" ht="38.25" customHeight="1" x14ac:dyDescent="0.25">
      <c r="A27" s="21" t="s">
        <v>24</v>
      </c>
      <c r="B27" s="7">
        <v>4742</v>
      </c>
      <c r="C27" s="7">
        <v>445.6</v>
      </c>
      <c r="D27" s="7">
        <f t="shared" si="0"/>
        <v>9.4</v>
      </c>
      <c r="E27" s="7">
        <v>1810.4</v>
      </c>
      <c r="F27" s="7">
        <v>452.6</v>
      </c>
      <c r="G27" s="7">
        <v>2442.9</v>
      </c>
      <c r="H27" s="7">
        <v>610.70000000000005</v>
      </c>
      <c r="I27" s="7">
        <v>7422.8</v>
      </c>
      <c r="J27" s="7">
        <v>1366.1</v>
      </c>
      <c r="K27" s="1">
        <f t="shared" si="1"/>
        <v>16418.099999999999</v>
      </c>
      <c r="L27" s="1">
        <f t="shared" si="2"/>
        <v>2875</v>
      </c>
      <c r="M27" s="1">
        <v>1</v>
      </c>
      <c r="N27" s="1">
        <v>1</v>
      </c>
    </row>
    <row r="28" spans="1:14" ht="37.5" customHeight="1" x14ac:dyDescent="0.25">
      <c r="A28" s="21" t="s">
        <v>25</v>
      </c>
      <c r="B28" s="7">
        <v>1414.2</v>
      </c>
      <c r="C28" s="7">
        <v>292.5</v>
      </c>
      <c r="D28" s="7">
        <f t="shared" si="0"/>
        <v>20.7</v>
      </c>
      <c r="E28" s="7">
        <v>1303.8</v>
      </c>
      <c r="F28" s="7">
        <v>325.89999999999998</v>
      </c>
      <c r="G28" s="7">
        <v>2213.8000000000002</v>
      </c>
      <c r="H28" s="7">
        <v>553.4</v>
      </c>
      <c r="I28" s="7">
        <v>8947.1</v>
      </c>
      <c r="J28" s="7">
        <v>2176.1</v>
      </c>
      <c r="K28" s="1">
        <f t="shared" si="1"/>
        <v>13878.9</v>
      </c>
      <c r="L28" s="1">
        <f t="shared" si="2"/>
        <v>3347.9</v>
      </c>
      <c r="M28" s="1">
        <v>1</v>
      </c>
      <c r="N28" s="1">
        <v>1</v>
      </c>
    </row>
    <row r="29" spans="1:14" ht="39.75" customHeight="1" x14ac:dyDescent="0.25">
      <c r="A29" s="21" t="s">
        <v>26</v>
      </c>
      <c r="B29" s="7">
        <v>2433.4</v>
      </c>
      <c r="C29" s="7">
        <v>312.89999999999998</v>
      </c>
      <c r="D29" s="7">
        <f t="shared" si="0"/>
        <v>12.9</v>
      </c>
      <c r="E29" s="7">
        <v>2549.5</v>
      </c>
      <c r="F29" s="7">
        <v>637.29999999999995</v>
      </c>
      <c r="G29" s="7">
        <v>3283.2</v>
      </c>
      <c r="H29" s="7">
        <v>820.8</v>
      </c>
      <c r="I29" s="7">
        <v>8018.2</v>
      </c>
      <c r="J29" s="7">
        <v>1931.3</v>
      </c>
      <c r="K29" s="1">
        <f t="shared" si="1"/>
        <v>16284.3</v>
      </c>
      <c r="L29" s="1">
        <f t="shared" ref="L29:L30" si="3">C29+F29+H29+J29</f>
        <v>3702.3</v>
      </c>
      <c r="M29" s="1">
        <v>1</v>
      </c>
      <c r="N29" s="1">
        <v>1</v>
      </c>
    </row>
    <row r="30" spans="1:14" ht="22.5" customHeight="1" x14ac:dyDescent="0.25">
      <c r="A30" s="22" t="s">
        <v>27</v>
      </c>
      <c r="B30" s="7">
        <f t="shared" ref="B30:N30" si="4">SUM(B11:B29)</f>
        <v>148076.9</v>
      </c>
      <c r="C30" s="7">
        <f t="shared" si="4"/>
        <v>34673</v>
      </c>
      <c r="D30" s="7">
        <f t="shared" si="0"/>
        <v>23.4</v>
      </c>
      <c r="E30" s="7">
        <f t="shared" si="4"/>
        <v>74895.3</v>
      </c>
      <c r="F30" s="7">
        <f t="shared" si="4"/>
        <v>19905.599999999999</v>
      </c>
      <c r="G30" s="7">
        <f t="shared" si="4"/>
        <v>53945.1</v>
      </c>
      <c r="H30" s="7">
        <f t="shared" si="4"/>
        <v>14862.6</v>
      </c>
      <c r="I30" s="7">
        <f t="shared" si="4"/>
        <v>164790.5</v>
      </c>
      <c r="J30" s="7">
        <f t="shared" si="4"/>
        <v>38676.6</v>
      </c>
      <c r="K30" s="1">
        <f t="shared" si="1"/>
        <v>441707.8</v>
      </c>
      <c r="L30" s="1">
        <f t="shared" si="3"/>
        <v>108117.8</v>
      </c>
      <c r="M30" s="1">
        <f t="shared" si="4"/>
        <v>20</v>
      </c>
      <c r="N30" s="1">
        <f t="shared" si="4"/>
        <v>23.8</v>
      </c>
    </row>
    <row r="31" spans="1:14" ht="15.75" x14ac:dyDescent="0.25">
      <c r="E31" s="19"/>
    </row>
  </sheetData>
  <mergeCells count="35">
    <mergeCell ref="L8:L10"/>
    <mergeCell ref="M8:M10"/>
    <mergeCell ref="N8:N10"/>
    <mergeCell ref="F8:F10"/>
    <mergeCell ref="G8:G10"/>
    <mergeCell ref="H8:H10"/>
    <mergeCell ref="I8:I10"/>
    <mergeCell ref="J8:J10"/>
    <mergeCell ref="K8:K10"/>
    <mergeCell ref="I5:I7"/>
    <mergeCell ref="J5:J7"/>
    <mergeCell ref="B5:B7"/>
    <mergeCell ref="C5:C7"/>
    <mergeCell ref="D5:D7"/>
    <mergeCell ref="A8:A10"/>
    <mergeCell ref="B8:B9"/>
    <mergeCell ref="C8:C9"/>
    <mergeCell ref="D8:D9"/>
    <mergeCell ref="E8:E10"/>
    <mergeCell ref="A1:N2"/>
    <mergeCell ref="A3:A7"/>
    <mergeCell ref="B3:N3"/>
    <mergeCell ref="B4:D4"/>
    <mergeCell ref="E4:F4"/>
    <mergeCell ref="G4:H4"/>
    <mergeCell ref="I4:J4"/>
    <mergeCell ref="K4:L4"/>
    <mergeCell ref="M4:M7"/>
    <mergeCell ref="N4:N7"/>
    <mergeCell ref="K5:K7"/>
    <mergeCell ref="L5:L7"/>
    <mergeCell ref="E5:E7"/>
    <mergeCell ref="F5:F7"/>
    <mergeCell ref="G5:G7"/>
    <mergeCell ref="H5:H7"/>
  </mergeCells>
  <pageMargins left="0.51181102362204722" right="0.19685039370078741" top="0.35433070866141736" bottom="0.35433070866141736" header="0.31496062992125984" footer="0.31496062992125984"/>
  <pageSetup paperSize="9" scale="53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zoomScaleNormal="100" workbookViewId="0">
      <selection activeCell="A3" sqref="A3:A10"/>
    </sheetView>
  </sheetViews>
  <sheetFormatPr defaultRowHeight="15" x14ac:dyDescent="0.25"/>
  <cols>
    <col min="1" max="1" width="38.85546875" customWidth="1"/>
    <col min="2" max="2" width="27.42578125" customWidth="1"/>
    <col min="3" max="3" width="24.5703125" customWidth="1"/>
    <col min="4" max="4" width="17.42578125" customWidth="1"/>
    <col min="5" max="5" width="28.7109375" customWidth="1"/>
    <col min="6" max="6" width="17.42578125" customWidth="1"/>
    <col min="7" max="7" width="21.85546875" customWidth="1"/>
    <col min="8" max="8" width="30.5703125" customWidth="1"/>
    <col min="9" max="9" width="34.7109375" customWidth="1"/>
    <col min="10" max="10" width="22.28515625" customWidth="1"/>
    <col min="11" max="11" width="20.42578125" customWidth="1"/>
    <col min="12" max="12" width="22.5703125" customWidth="1"/>
    <col min="13" max="13" width="26.5703125" customWidth="1"/>
    <col min="14" max="14" width="17.28515625" customWidth="1"/>
    <col min="15" max="15" width="22.7109375" customWidth="1"/>
    <col min="16" max="16" width="21" customWidth="1"/>
    <col min="17" max="17" width="18.7109375" customWidth="1"/>
    <col min="18" max="18" width="17" customWidth="1"/>
    <col min="19" max="19" width="18.42578125" customWidth="1"/>
    <col min="20" max="20" width="35.7109375" customWidth="1"/>
    <col min="21" max="21" width="14.5703125" customWidth="1"/>
    <col min="22" max="22" width="17.7109375" customWidth="1"/>
    <col min="23" max="23" width="0.5703125" customWidth="1"/>
    <col min="29" max="29" width="12.7109375" customWidth="1"/>
  </cols>
  <sheetData>
    <row r="1" spans="1:26" ht="20.25" customHeight="1" x14ac:dyDescent="0.3">
      <c r="I1" s="83" t="s">
        <v>32</v>
      </c>
      <c r="J1" s="83"/>
      <c r="K1" s="83"/>
      <c r="L1" s="83"/>
      <c r="M1" s="40"/>
    </row>
    <row r="2" spans="1:26" ht="61.5" customHeight="1" x14ac:dyDescent="0.25">
      <c r="A2" s="84" t="s">
        <v>127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6" ht="150" customHeight="1" x14ac:dyDescent="0.3">
      <c r="A3" s="63" t="s">
        <v>33</v>
      </c>
      <c r="B3" s="85" t="s">
        <v>77</v>
      </c>
      <c r="C3" s="86"/>
      <c r="D3" s="87"/>
      <c r="E3" s="88" t="s">
        <v>0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63" t="s">
        <v>1</v>
      </c>
      <c r="U3" s="63" t="s">
        <v>2</v>
      </c>
      <c r="V3" s="63"/>
      <c r="W3" s="2"/>
      <c r="X3" s="2"/>
      <c r="Y3" s="2"/>
      <c r="Z3" s="2"/>
    </row>
    <row r="4" spans="1:26" ht="57.75" customHeight="1" x14ac:dyDescent="0.3">
      <c r="A4" s="63"/>
      <c r="B4" s="63" t="s">
        <v>3</v>
      </c>
      <c r="C4" s="63" t="s">
        <v>31</v>
      </c>
      <c r="D4" s="70" t="s">
        <v>39</v>
      </c>
      <c r="E4" s="63" t="s">
        <v>104</v>
      </c>
      <c r="F4" s="63" t="s">
        <v>29</v>
      </c>
      <c r="G4" s="63" t="s">
        <v>80</v>
      </c>
      <c r="H4" s="63" t="s">
        <v>42</v>
      </c>
      <c r="I4" s="63" t="s">
        <v>103</v>
      </c>
      <c r="J4" s="74" t="s">
        <v>81</v>
      </c>
      <c r="K4" s="75"/>
      <c r="L4" s="75"/>
      <c r="M4" s="75"/>
      <c r="N4" s="75"/>
      <c r="O4" s="75"/>
      <c r="P4" s="76"/>
      <c r="Q4" s="63" t="s">
        <v>4</v>
      </c>
      <c r="R4" s="65" t="s">
        <v>30</v>
      </c>
      <c r="S4" s="66"/>
      <c r="T4" s="63"/>
      <c r="U4" s="63" t="s">
        <v>5</v>
      </c>
      <c r="V4" s="63" t="s">
        <v>6</v>
      </c>
      <c r="W4" s="2"/>
      <c r="X4" s="2"/>
      <c r="Y4" s="2"/>
      <c r="Z4" s="2"/>
    </row>
    <row r="5" spans="1:26" ht="212.25" hidden="1" customHeight="1" x14ac:dyDescent="0.3">
      <c r="A5" s="63"/>
      <c r="B5" s="63"/>
      <c r="C5" s="64"/>
      <c r="D5" s="89"/>
      <c r="E5" s="64"/>
      <c r="F5" s="64"/>
      <c r="G5" s="64"/>
      <c r="H5" s="64"/>
      <c r="I5" s="64"/>
      <c r="J5" s="77"/>
      <c r="K5" s="78"/>
      <c r="L5" s="78"/>
      <c r="M5" s="78"/>
      <c r="N5" s="78"/>
      <c r="O5" s="78"/>
      <c r="P5" s="79"/>
      <c r="Q5" s="64"/>
      <c r="R5" s="66"/>
      <c r="S5" s="66"/>
      <c r="T5" s="63"/>
      <c r="U5" s="64"/>
      <c r="V5" s="64"/>
      <c r="W5" s="2"/>
      <c r="X5" s="2"/>
      <c r="Y5" s="2"/>
      <c r="Z5" s="2"/>
    </row>
    <row r="6" spans="1:26" ht="17.25" customHeight="1" x14ac:dyDescent="0.3">
      <c r="A6" s="63"/>
      <c r="B6" s="63"/>
      <c r="C6" s="64"/>
      <c r="D6" s="89"/>
      <c r="E6" s="64"/>
      <c r="F6" s="64"/>
      <c r="G6" s="64"/>
      <c r="H6" s="64"/>
      <c r="I6" s="64"/>
      <c r="J6" s="77"/>
      <c r="K6" s="78"/>
      <c r="L6" s="78"/>
      <c r="M6" s="78"/>
      <c r="N6" s="78"/>
      <c r="O6" s="78"/>
      <c r="P6" s="79"/>
      <c r="Q6" s="64"/>
      <c r="R6" s="66"/>
      <c r="S6" s="66"/>
      <c r="T6" s="63"/>
      <c r="U6" s="64"/>
      <c r="V6" s="64"/>
      <c r="W6" s="2"/>
      <c r="X6" s="2"/>
      <c r="Y6" s="2"/>
      <c r="Z6" s="2"/>
    </row>
    <row r="7" spans="1:26" ht="30" customHeight="1" x14ac:dyDescent="0.3">
      <c r="A7" s="63"/>
      <c r="B7" s="63"/>
      <c r="C7" s="64"/>
      <c r="D7" s="89"/>
      <c r="E7" s="64"/>
      <c r="F7" s="64"/>
      <c r="G7" s="64"/>
      <c r="H7" s="64"/>
      <c r="I7" s="64"/>
      <c r="J7" s="80"/>
      <c r="K7" s="81"/>
      <c r="L7" s="81"/>
      <c r="M7" s="81"/>
      <c r="N7" s="81"/>
      <c r="O7" s="81"/>
      <c r="P7" s="82"/>
      <c r="Q7" s="64"/>
      <c r="R7" s="66"/>
      <c r="S7" s="66"/>
      <c r="T7" s="63"/>
      <c r="U7" s="64"/>
      <c r="V7" s="64"/>
      <c r="W7" s="2"/>
      <c r="X7" s="2"/>
      <c r="Y7" s="2"/>
      <c r="Z7" s="2"/>
    </row>
    <row r="8" spans="1:26" ht="30.75" customHeight="1" x14ac:dyDescent="0.3">
      <c r="A8" s="63"/>
      <c r="B8" s="63"/>
      <c r="C8" s="64"/>
      <c r="D8" s="89"/>
      <c r="E8" s="64"/>
      <c r="F8" s="64"/>
      <c r="G8" s="64"/>
      <c r="H8" s="64"/>
      <c r="I8" s="64"/>
      <c r="J8" s="63" t="s">
        <v>34</v>
      </c>
      <c r="K8" s="67" t="s">
        <v>7</v>
      </c>
      <c r="L8" s="68"/>
      <c r="M8" s="68"/>
      <c r="N8" s="68"/>
      <c r="O8" s="68"/>
      <c r="P8" s="69"/>
      <c r="Q8" s="64"/>
      <c r="R8" s="65" t="s">
        <v>35</v>
      </c>
      <c r="S8" s="65" t="s">
        <v>61</v>
      </c>
      <c r="T8" s="63"/>
      <c r="U8" s="64"/>
      <c r="V8" s="64"/>
      <c r="W8" s="2"/>
      <c r="X8" s="2"/>
      <c r="Y8" s="2"/>
      <c r="Z8" s="2"/>
    </row>
    <row r="9" spans="1:26" ht="30.75" customHeight="1" x14ac:dyDescent="0.3">
      <c r="A9" s="63"/>
      <c r="B9" s="63"/>
      <c r="C9" s="64"/>
      <c r="D9" s="89"/>
      <c r="E9" s="64"/>
      <c r="F9" s="64"/>
      <c r="G9" s="64"/>
      <c r="H9" s="64"/>
      <c r="I9" s="64"/>
      <c r="J9" s="63"/>
      <c r="K9" s="70" t="s">
        <v>8</v>
      </c>
      <c r="L9" s="72" t="s">
        <v>62</v>
      </c>
      <c r="M9" s="73"/>
      <c r="N9" s="70" t="s">
        <v>9</v>
      </c>
      <c r="O9" s="90" t="s">
        <v>62</v>
      </c>
      <c r="P9" s="90"/>
      <c r="Q9" s="64"/>
      <c r="R9" s="65"/>
      <c r="S9" s="65"/>
      <c r="T9" s="63"/>
      <c r="U9" s="64"/>
      <c r="V9" s="64"/>
      <c r="W9" s="2"/>
      <c r="X9" s="2"/>
      <c r="Y9" s="2"/>
      <c r="Z9" s="2"/>
    </row>
    <row r="10" spans="1:26" ht="201.75" customHeight="1" x14ac:dyDescent="0.3">
      <c r="A10" s="63"/>
      <c r="B10" s="63"/>
      <c r="C10" s="64"/>
      <c r="D10" s="71"/>
      <c r="E10" s="64"/>
      <c r="F10" s="64"/>
      <c r="G10" s="64"/>
      <c r="H10" s="64"/>
      <c r="I10" s="64"/>
      <c r="J10" s="63"/>
      <c r="K10" s="71"/>
      <c r="L10" s="25" t="s">
        <v>73</v>
      </c>
      <c r="M10" s="25" t="s">
        <v>74</v>
      </c>
      <c r="N10" s="71"/>
      <c r="O10" s="31" t="s">
        <v>75</v>
      </c>
      <c r="P10" s="31" t="s">
        <v>76</v>
      </c>
      <c r="Q10" s="64"/>
      <c r="R10" s="65"/>
      <c r="S10" s="65"/>
      <c r="T10" s="63"/>
      <c r="U10" s="64"/>
      <c r="V10" s="64"/>
      <c r="W10" s="2"/>
      <c r="X10" s="2"/>
      <c r="Y10" s="2"/>
      <c r="Z10" s="2"/>
    </row>
    <row r="11" spans="1:26" ht="27" customHeight="1" thickBot="1" x14ac:dyDescent="0.3">
      <c r="A11" s="8">
        <v>1</v>
      </c>
      <c r="B11" s="10">
        <v>2</v>
      </c>
      <c r="C11" s="9">
        <v>3</v>
      </c>
      <c r="D11" s="9" t="s">
        <v>40</v>
      </c>
      <c r="E11" s="39" t="s">
        <v>114</v>
      </c>
      <c r="F11" s="9">
        <v>5</v>
      </c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5">
        <v>11</v>
      </c>
      <c r="M11" s="9" t="s">
        <v>59</v>
      </c>
      <c r="N11" s="9">
        <v>12</v>
      </c>
      <c r="O11" s="9" t="s">
        <v>60</v>
      </c>
      <c r="P11" s="9" t="s">
        <v>78</v>
      </c>
      <c r="Q11" s="9">
        <v>13</v>
      </c>
      <c r="R11" s="9">
        <v>14</v>
      </c>
      <c r="S11" s="9">
        <v>15</v>
      </c>
      <c r="T11" s="9">
        <v>16</v>
      </c>
      <c r="U11" s="9">
        <v>17</v>
      </c>
      <c r="V11" s="9">
        <v>18</v>
      </c>
    </row>
    <row r="12" spans="1:26" ht="105" customHeight="1" x14ac:dyDescent="0.25">
      <c r="A12" s="12" t="s">
        <v>10</v>
      </c>
      <c r="B12" s="1">
        <v>147012.29999999999</v>
      </c>
      <c r="C12" s="1">
        <v>83885.399999999994</v>
      </c>
      <c r="D12" s="1">
        <f>C12/B12*100</f>
        <v>57.1</v>
      </c>
      <c r="E12" s="1">
        <v>8.6</v>
      </c>
      <c r="F12" s="1">
        <f t="shared" ref="F12:F15" si="0">B12*E12%</f>
        <v>12643.1</v>
      </c>
      <c r="G12" s="1">
        <f t="shared" ref="G12:G30" si="1">(F12+L12+M12+P12+O12)</f>
        <v>12643.1</v>
      </c>
      <c r="H12" s="1">
        <f t="shared" ref="H12:H30" si="2">C12*E12%</f>
        <v>7214.1</v>
      </c>
      <c r="I12" s="1">
        <f t="shared" ref="I12:I31" si="3">(H12+L12+M12+P12+O12)</f>
        <v>7214.1</v>
      </c>
      <c r="J12" s="1">
        <f t="shared" ref="J12:J30" si="4">K12+N12</f>
        <v>11247.2</v>
      </c>
      <c r="K12" s="1">
        <v>5407.2</v>
      </c>
      <c r="L12" s="1">
        <v>0</v>
      </c>
      <c r="M12" s="1">
        <v>0</v>
      </c>
      <c r="N12" s="1">
        <v>5840</v>
      </c>
      <c r="O12" s="1">
        <v>0</v>
      </c>
      <c r="P12" s="1">
        <v>0</v>
      </c>
      <c r="Q12" s="1">
        <v>5992.1</v>
      </c>
      <c r="R12" s="7">
        <f t="shared" ref="R12:R30" si="5">J12-G12</f>
        <v>-1395.9</v>
      </c>
      <c r="S12" s="7">
        <f t="shared" ref="S12:S30" si="6">Q12-I12</f>
        <v>-1222</v>
      </c>
      <c r="T12" s="29"/>
      <c r="U12" s="1">
        <v>2</v>
      </c>
      <c r="V12" s="7">
        <v>3.5</v>
      </c>
    </row>
    <row r="13" spans="1:26" ht="50.25" customHeight="1" x14ac:dyDescent="0.25">
      <c r="A13" s="12" t="s">
        <v>43</v>
      </c>
      <c r="B13" s="1">
        <v>9646.1</v>
      </c>
      <c r="C13" s="1">
        <v>5390.1</v>
      </c>
      <c r="D13" s="1">
        <f t="shared" ref="D13:D31" si="7">C13/B13*100</f>
        <v>55.9</v>
      </c>
      <c r="E13" s="1">
        <v>33.299999999999997</v>
      </c>
      <c r="F13" s="1">
        <f t="shared" si="0"/>
        <v>3212.2</v>
      </c>
      <c r="G13" s="1">
        <f t="shared" si="1"/>
        <v>3212.2</v>
      </c>
      <c r="H13" s="1">
        <f t="shared" si="2"/>
        <v>1794.9</v>
      </c>
      <c r="I13" s="1">
        <f t="shared" si="3"/>
        <v>1794.9</v>
      </c>
      <c r="J13" s="1">
        <f t="shared" si="4"/>
        <v>3062.6</v>
      </c>
      <c r="K13" s="7">
        <v>2004.4</v>
      </c>
      <c r="L13" s="1">
        <v>0</v>
      </c>
      <c r="M13" s="1">
        <v>0</v>
      </c>
      <c r="N13" s="7">
        <v>1058.2</v>
      </c>
      <c r="O13" s="7">
        <v>0</v>
      </c>
      <c r="P13" s="7">
        <v>0</v>
      </c>
      <c r="Q13" s="1">
        <v>1608.5</v>
      </c>
      <c r="R13" s="3">
        <f t="shared" si="5"/>
        <v>-149.6</v>
      </c>
      <c r="S13" s="3">
        <f t="shared" si="6"/>
        <v>-186.4</v>
      </c>
      <c r="T13" s="24"/>
      <c r="U13" s="1">
        <v>1</v>
      </c>
      <c r="V13" s="7">
        <v>1</v>
      </c>
    </row>
    <row r="14" spans="1:26" ht="45" customHeight="1" x14ac:dyDescent="0.25">
      <c r="A14" s="13" t="s">
        <v>11</v>
      </c>
      <c r="B14" s="1">
        <v>20133.5</v>
      </c>
      <c r="C14" s="1">
        <v>9584.4</v>
      </c>
      <c r="D14" s="1">
        <f t="shared" si="7"/>
        <v>47.6</v>
      </c>
      <c r="E14" s="1">
        <v>16.7</v>
      </c>
      <c r="F14" s="1">
        <f t="shared" si="0"/>
        <v>3362.3</v>
      </c>
      <c r="G14" s="1">
        <f t="shared" si="1"/>
        <v>3362.3</v>
      </c>
      <c r="H14" s="1">
        <f t="shared" si="2"/>
        <v>1600.6</v>
      </c>
      <c r="I14" s="1">
        <f t="shared" si="3"/>
        <v>1600.6</v>
      </c>
      <c r="J14" s="1">
        <f t="shared" si="4"/>
        <v>2903.1</v>
      </c>
      <c r="K14" s="7">
        <v>2561.9</v>
      </c>
      <c r="L14" s="1">
        <v>0</v>
      </c>
      <c r="M14" s="7">
        <v>0</v>
      </c>
      <c r="N14" s="1">
        <v>341.2</v>
      </c>
      <c r="O14" s="1">
        <v>0</v>
      </c>
      <c r="P14" s="1">
        <v>0</v>
      </c>
      <c r="Q14" s="1">
        <v>1670.3</v>
      </c>
      <c r="R14" s="7">
        <f t="shared" si="5"/>
        <v>-459.2</v>
      </c>
      <c r="S14" s="7">
        <f t="shared" si="6"/>
        <v>69.7</v>
      </c>
      <c r="T14" s="16" t="s">
        <v>126</v>
      </c>
      <c r="U14" s="1">
        <v>1</v>
      </c>
      <c r="V14" s="1">
        <v>0.3</v>
      </c>
    </row>
    <row r="15" spans="1:26" ht="60" customHeight="1" x14ac:dyDescent="0.25">
      <c r="A15" s="13" t="s">
        <v>12</v>
      </c>
      <c r="B15" s="1">
        <v>26463.8</v>
      </c>
      <c r="C15" s="1">
        <v>13889.8</v>
      </c>
      <c r="D15" s="1">
        <f t="shared" si="7"/>
        <v>52.5</v>
      </c>
      <c r="E15" s="1">
        <v>21.8</v>
      </c>
      <c r="F15" s="1">
        <f t="shared" si="0"/>
        <v>5769.1</v>
      </c>
      <c r="G15" s="1">
        <f t="shared" si="1"/>
        <v>5769.1</v>
      </c>
      <c r="H15" s="1">
        <f>C15*E15%</f>
        <v>3028</v>
      </c>
      <c r="I15" s="1">
        <f t="shared" si="3"/>
        <v>3028</v>
      </c>
      <c r="J15" s="1">
        <f t="shared" si="4"/>
        <v>3481.7</v>
      </c>
      <c r="K15" s="1">
        <v>2305</v>
      </c>
      <c r="L15" s="1">
        <v>0</v>
      </c>
      <c r="M15" s="7">
        <v>0</v>
      </c>
      <c r="N15" s="1">
        <v>1176.7</v>
      </c>
      <c r="O15" s="1">
        <v>0</v>
      </c>
      <c r="P15" s="1">
        <v>0</v>
      </c>
      <c r="Q15" s="1">
        <v>2239.9</v>
      </c>
      <c r="R15" s="7">
        <f t="shared" si="5"/>
        <v>-2287.4</v>
      </c>
      <c r="S15" s="7">
        <f t="shared" si="6"/>
        <v>-788.1</v>
      </c>
      <c r="T15" s="16"/>
      <c r="U15" s="1">
        <v>1</v>
      </c>
      <c r="V15" s="1">
        <v>1</v>
      </c>
    </row>
    <row r="16" spans="1:26" ht="48.75" customHeight="1" x14ac:dyDescent="0.25">
      <c r="A16" s="13" t="s">
        <v>13</v>
      </c>
      <c r="B16" s="1">
        <v>22753.200000000001</v>
      </c>
      <c r="C16" s="1">
        <v>11932.9</v>
      </c>
      <c r="D16" s="1">
        <f t="shared" si="7"/>
        <v>52.4</v>
      </c>
      <c r="E16" s="1">
        <v>26.1</v>
      </c>
      <c r="F16" s="1">
        <f>B16*E16%</f>
        <v>5938.6</v>
      </c>
      <c r="G16" s="1">
        <f t="shared" si="1"/>
        <v>5938.6</v>
      </c>
      <c r="H16" s="1">
        <f t="shared" si="2"/>
        <v>3114.5</v>
      </c>
      <c r="I16" s="1">
        <f t="shared" si="3"/>
        <v>3114.5</v>
      </c>
      <c r="J16" s="1">
        <f t="shared" si="4"/>
        <v>4727.7</v>
      </c>
      <c r="K16" s="1">
        <v>2765.2</v>
      </c>
      <c r="L16" s="1">
        <v>0</v>
      </c>
      <c r="M16" s="7">
        <v>0</v>
      </c>
      <c r="N16" s="1">
        <v>1962.5</v>
      </c>
      <c r="O16" s="1">
        <v>0</v>
      </c>
      <c r="P16" s="1">
        <v>0</v>
      </c>
      <c r="Q16" s="1">
        <v>1982.5</v>
      </c>
      <c r="R16" s="7">
        <f t="shared" si="5"/>
        <v>-1210.9000000000001</v>
      </c>
      <c r="S16" s="7">
        <f t="shared" si="6"/>
        <v>-1132</v>
      </c>
      <c r="T16" s="16"/>
      <c r="U16" s="1">
        <v>1</v>
      </c>
      <c r="V16" s="1">
        <v>2</v>
      </c>
    </row>
    <row r="17" spans="1:22" ht="54" customHeight="1" x14ac:dyDescent="0.25">
      <c r="A17" s="13" t="s">
        <v>14</v>
      </c>
      <c r="B17" s="1">
        <v>10874.4</v>
      </c>
      <c r="C17" s="1">
        <v>5393.4</v>
      </c>
      <c r="D17" s="1">
        <f t="shared" si="7"/>
        <v>49.6</v>
      </c>
      <c r="E17" s="1">
        <v>28.2</v>
      </c>
      <c r="F17" s="1">
        <f t="shared" ref="F17:F30" si="8">B17*E17%</f>
        <v>3066.6</v>
      </c>
      <c r="G17" s="1">
        <f t="shared" si="1"/>
        <v>3066.6</v>
      </c>
      <c r="H17" s="1">
        <f t="shared" si="2"/>
        <v>1520.9</v>
      </c>
      <c r="I17" s="1">
        <f t="shared" si="3"/>
        <v>1520.9</v>
      </c>
      <c r="J17" s="1">
        <f t="shared" si="4"/>
        <v>2846</v>
      </c>
      <c r="K17" s="1">
        <v>1902.4</v>
      </c>
      <c r="L17" s="1">
        <v>0</v>
      </c>
      <c r="M17" s="7">
        <v>0</v>
      </c>
      <c r="N17" s="1">
        <v>943.6</v>
      </c>
      <c r="O17" s="1">
        <v>0</v>
      </c>
      <c r="P17" s="1">
        <v>0</v>
      </c>
      <c r="Q17" s="1">
        <v>1577.4</v>
      </c>
      <c r="R17" s="3">
        <f t="shared" si="5"/>
        <v>-220.6</v>
      </c>
      <c r="S17" s="7">
        <f t="shared" si="6"/>
        <v>56.5</v>
      </c>
      <c r="T17" s="16" t="s">
        <v>125</v>
      </c>
      <c r="U17" s="1">
        <v>1</v>
      </c>
      <c r="V17" s="1">
        <v>1</v>
      </c>
    </row>
    <row r="18" spans="1:22" ht="57.75" customHeight="1" x14ac:dyDescent="0.25">
      <c r="A18" s="13" t="s">
        <v>15</v>
      </c>
      <c r="B18" s="1">
        <v>15337.5</v>
      </c>
      <c r="C18" s="1">
        <v>7281</v>
      </c>
      <c r="D18" s="1">
        <f t="shared" si="7"/>
        <v>47.5</v>
      </c>
      <c r="E18" s="1">
        <v>30.1</v>
      </c>
      <c r="F18" s="1">
        <f t="shared" si="8"/>
        <v>4616.6000000000004</v>
      </c>
      <c r="G18" s="1">
        <f t="shared" si="1"/>
        <v>4616.6000000000004</v>
      </c>
      <c r="H18" s="1">
        <f t="shared" si="2"/>
        <v>2191.6</v>
      </c>
      <c r="I18" s="1">
        <f t="shared" si="3"/>
        <v>2191.6</v>
      </c>
      <c r="J18" s="1">
        <f t="shared" si="4"/>
        <v>4608.5</v>
      </c>
      <c r="K18" s="1">
        <v>2468.6999999999998</v>
      </c>
      <c r="L18" s="1">
        <v>0</v>
      </c>
      <c r="M18" s="1">
        <v>0</v>
      </c>
      <c r="N18" s="1">
        <v>2139.8000000000002</v>
      </c>
      <c r="O18" s="1">
        <v>0</v>
      </c>
      <c r="P18" s="1">
        <v>0</v>
      </c>
      <c r="Q18" s="1">
        <v>1755.4</v>
      </c>
      <c r="R18" s="7">
        <f t="shared" si="5"/>
        <v>-8.1</v>
      </c>
      <c r="S18" s="3">
        <f t="shared" si="6"/>
        <v>-436.2</v>
      </c>
      <c r="T18" s="18"/>
      <c r="U18" s="1">
        <v>1</v>
      </c>
      <c r="V18" s="1">
        <v>2</v>
      </c>
    </row>
    <row r="19" spans="1:22" ht="51.75" customHeight="1" x14ac:dyDescent="0.25">
      <c r="A19" s="13" t="s">
        <v>16</v>
      </c>
      <c r="B19" s="1">
        <v>14404.9</v>
      </c>
      <c r="C19" s="1">
        <v>7479</v>
      </c>
      <c r="D19" s="1">
        <f t="shared" si="7"/>
        <v>51.9</v>
      </c>
      <c r="E19" s="1">
        <v>24.9</v>
      </c>
      <c r="F19" s="1">
        <f t="shared" si="8"/>
        <v>3586.8</v>
      </c>
      <c r="G19" s="1">
        <f t="shared" si="1"/>
        <v>3586.8</v>
      </c>
      <c r="H19" s="1">
        <f t="shared" si="2"/>
        <v>1862.3</v>
      </c>
      <c r="I19" s="1">
        <f t="shared" si="3"/>
        <v>1862.3</v>
      </c>
      <c r="J19" s="1">
        <f t="shared" si="4"/>
        <v>3509.1</v>
      </c>
      <c r="K19" s="7">
        <v>2478.5</v>
      </c>
      <c r="L19" s="1">
        <v>0</v>
      </c>
      <c r="M19" s="1">
        <v>0</v>
      </c>
      <c r="N19" s="1">
        <v>1030.5999999999999</v>
      </c>
      <c r="O19" s="1">
        <v>0</v>
      </c>
      <c r="P19" s="1">
        <v>0</v>
      </c>
      <c r="Q19" s="1">
        <v>1666.5</v>
      </c>
      <c r="R19" s="7">
        <f t="shared" si="5"/>
        <v>-77.7</v>
      </c>
      <c r="S19" s="7">
        <f t="shared" si="6"/>
        <v>-195.8</v>
      </c>
      <c r="T19" s="16"/>
      <c r="U19" s="1">
        <v>1</v>
      </c>
      <c r="V19" s="7">
        <v>1</v>
      </c>
    </row>
    <row r="20" spans="1:22" ht="62.25" customHeight="1" x14ac:dyDescent="0.25">
      <c r="A20" s="13" t="s">
        <v>17</v>
      </c>
      <c r="B20" s="1">
        <v>17162.599999999999</v>
      </c>
      <c r="C20" s="1">
        <v>8255</v>
      </c>
      <c r="D20" s="1">
        <f t="shared" si="7"/>
        <v>48.1</v>
      </c>
      <c r="E20" s="1">
        <v>26</v>
      </c>
      <c r="F20" s="1">
        <f t="shared" si="8"/>
        <v>4462.3</v>
      </c>
      <c r="G20" s="1">
        <f>(F20+L20+M20+P20+O20)</f>
        <v>4462.3</v>
      </c>
      <c r="H20" s="1">
        <f t="shared" si="2"/>
        <v>2146.3000000000002</v>
      </c>
      <c r="I20" s="1">
        <f t="shared" si="3"/>
        <v>2146.3000000000002</v>
      </c>
      <c r="J20" s="1">
        <f t="shared" si="4"/>
        <v>3453.6</v>
      </c>
      <c r="K20" s="1">
        <v>2527.9</v>
      </c>
      <c r="L20" s="1">
        <v>0</v>
      </c>
      <c r="M20" s="1">
        <v>0</v>
      </c>
      <c r="N20" s="1">
        <v>925.7</v>
      </c>
      <c r="O20" s="1">
        <v>0</v>
      </c>
      <c r="P20" s="1">
        <v>0</v>
      </c>
      <c r="Q20" s="1">
        <v>1523.4</v>
      </c>
      <c r="R20" s="7">
        <f t="shared" si="5"/>
        <v>-1008.7</v>
      </c>
      <c r="S20" s="7">
        <f t="shared" si="6"/>
        <v>-622.9</v>
      </c>
      <c r="T20" s="11"/>
      <c r="U20" s="1">
        <v>1</v>
      </c>
      <c r="V20" s="1">
        <v>1</v>
      </c>
    </row>
    <row r="21" spans="1:22" ht="57.75" customHeight="1" x14ac:dyDescent="0.25">
      <c r="A21" s="13" t="s">
        <v>18</v>
      </c>
      <c r="B21" s="1">
        <v>16362.1</v>
      </c>
      <c r="C21" s="1">
        <v>8010.4</v>
      </c>
      <c r="D21" s="1">
        <f t="shared" si="7"/>
        <v>49</v>
      </c>
      <c r="E21" s="1">
        <v>26.3</v>
      </c>
      <c r="F21" s="1">
        <f t="shared" si="8"/>
        <v>4303.2</v>
      </c>
      <c r="G21" s="1">
        <f t="shared" si="1"/>
        <v>4303.2</v>
      </c>
      <c r="H21" s="1">
        <f t="shared" si="2"/>
        <v>2106.6999999999998</v>
      </c>
      <c r="I21" s="1">
        <f t="shared" si="3"/>
        <v>2106.6999999999998</v>
      </c>
      <c r="J21" s="7">
        <f t="shared" si="4"/>
        <v>3545.5</v>
      </c>
      <c r="K21" s="7">
        <v>2238.3000000000002</v>
      </c>
      <c r="L21" s="1">
        <v>0</v>
      </c>
      <c r="M21" s="1">
        <v>0</v>
      </c>
      <c r="N21" s="1">
        <v>1307.2</v>
      </c>
      <c r="O21" s="1">
        <v>0</v>
      </c>
      <c r="P21" s="1">
        <v>0</v>
      </c>
      <c r="Q21" s="1">
        <v>1887.1</v>
      </c>
      <c r="R21" s="3">
        <f t="shared" si="5"/>
        <v>-757.7</v>
      </c>
      <c r="S21" s="7">
        <f t="shared" si="6"/>
        <v>-219.6</v>
      </c>
      <c r="T21" s="41"/>
      <c r="U21" s="1">
        <v>1</v>
      </c>
      <c r="V21" s="1">
        <v>1</v>
      </c>
    </row>
    <row r="22" spans="1:22" ht="57.75" customHeight="1" x14ac:dyDescent="0.25">
      <c r="A22" s="13" t="s">
        <v>19</v>
      </c>
      <c r="B22" s="1">
        <v>23055.7</v>
      </c>
      <c r="C22" s="7">
        <v>10693.4</v>
      </c>
      <c r="D22" s="1">
        <f t="shared" si="7"/>
        <v>46.4</v>
      </c>
      <c r="E22" s="1">
        <v>25.2</v>
      </c>
      <c r="F22" s="1">
        <f t="shared" si="8"/>
        <v>5810</v>
      </c>
      <c r="G22" s="7">
        <f t="shared" si="1"/>
        <v>5810</v>
      </c>
      <c r="H22" s="7">
        <f t="shared" si="2"/>
        <v>2694.7</v>
      </c>
      <c r="I22" s="7">
        <f t="shared" si="3"/>
        <v>2694.7</v>
      </c>
      <c r="J22" s="7">
        <f t="shared" si="4"/>
        <v>5213.1000000000004</v>
      </c>
      <c r="K22" s="1">
        <v>2760.5</v>
      </c>
      <c r="L22" s="1">
        <v>0</v>
      </c>
      <c r="M22" s="1">
        <v>0</v>
      </c>
      <c r="N22" s="1">
        <v>2452.6</v>
      </c>
      <c r="O22" s="1">
        <v>0</v>
      </c>
      <c r="P22" s="1">
        <v>0</v>
      </c>
      <c r="Q22" s="1">
        <v>2718.3</v>
      </c>
      <c r="R22" s="7">
        <f t="shared" si="5"/>
        <v>-596.9</v>
      </c>
      <c r="S22" s="7">
        <f t="shared" si="6"/>
        <v>23.6</v>
      </c>
      <c r="T22" s="16" t="s">
        <v>124</v>
      </c>
      <c r="U22" s="1">
        <v>1</v>
      </c>
      <c r="V22" s="1">
        <v>2</v>
      </c>
    </row>
    <row r="23" spans="1:22" ht="51.75" customHeight="1" x14ac:dyDescent="0.25">
      <c r="A23" s="13" t="s">
        <v>20</v>
      </c>
      <c r="B23" s="1">
        <v>27727.8</v>
      </c>
      <c r="C23" s="1">
        <v>13915.6</v>
      </c>
      <c r="D23" s="1">
        <f t="shared" si="7"/>
        <v>50.2</v>
      </c>
      <c r="E23" s="1">
        <v>21.5</v>
      </c>
      <c r="F23" s="1">
        <f t="shared" si="8"/>
        <v>5961.5</v>
      </c>
      <c r="G23" s="7">
        <f t="shared" si="1"/>
        <v>5961.5</v>
      </c>
      <c r="H23" s="7">
        <f t="shared" si="2"/>
        <v>2991.9</v>
      </c>
      <c r="I23" s="7">
        <f t="shared" si="3"/>
        <v>2991.9</v>
      </c>
      <c r="J23" s="7">
        <f t="shared" si="4"/>
        <v>3783.6</v>
      </c>
      <c r="K23" s="1">
        <v>2450</v>
      </c>
      <c r="L23" s="1">
        <v>0</v>
      </c>
      <c r="M23" s="1">
        <v>0</v>
      </c>
      <c r="N23" s="1">
        <v>1333.6</v>
      </c>
      <c r="O23" s="1">
        <v>0</v>
      </c>
      <c r="P23" s="1">
        <v>0</v>
      </c>
      <c r="Q23" s="1">
        <v>2087.5</v>
      </c>
      <c r="R23" s="7">
        <f t="shared" si="5"/>
        <v>-2177.9</v>
      </c>
      <c r="S23" s="7">
        <f t="shared" si="6"/>
        <v>-904.4</v>
      </c>
      <c r="T23" s="1"/>
      <c r="U23" s="1">
        <v>1</v>
      </c>
      <c r="V23" s="7">
        <v>1</v>
      </c>
    </row>
    <row r="24" spans="1:22" ht="61.5" customHeight="1" x14ac:dyDescent="0.25">
      <c r="A24" s="13" t="s">
        <v>28</v>
      </c>
      <c r="B24" s="1">
        <v>18357.900000000001</v>
      </c>
      <c r="C24" s="1">
        <v>9169</v>
      </c>
      <c r="D24" s="36">
        <f t="shared" si="7"/>
        <v>49.95</v>
      </c>
      <c r="E24" s="1">
        <v>16.899999999999999</v>
      </c>
      <c r="F24" s="1">
        <f t="shared" si="8"/>
        <v>3102.5</v>
      </c>
      <c r="G24" s="7">
        <f t="shared" si="1"/>
        <v>3102.5</v>
      </c>
      <c r="H24" s="7">
        <f t="shared" si="2"/>
        <v>1549.6</v>
      </c>
      <c r="I24" s="7">
        <f t="shared" si="3"/>
        <v>1549.6</v>
      </c>
      <c r="J24" s="7">
        <f t="shared" si="4"/>
        <v>3030.2</v>
      </c>
      <c r="K24" s="1">
        <v>2074.6</v>
      </c>
      <c r="L24" s="1">
        <v>0</v>
      </c>
      <c r="M24" s="1">
        <v>0</v>
      </c>
      <c r="N24" s="1">
        <v>955.6</v>
      </c>
      <c r="O24" s="1">
        <v>0</v>
      </c>
      <c r="P24" s="1">
        <v>0</v>
      </c>
      <c r="Q24" s="1">
        <v>1213.3</v>
      </c>
      <c r="R24" s="7">
        <f t="shared" si="5"/>
        <v>-72.3</v>
      </c>
      <c r="S24" s="7">
        <f t="shared" si="6"/>
        <v>-336.3</v>
      </c>
      <c r="T24" s="24"/>
      <c r="U24" s="1">
        <v>1</v>
      </c>
      <c r="V24" s="1">
        <v>1</v>
      </c>
    </row>
    <row r="25" spans="1:22" ht="51" customHeight="1" x14ac:dyDescent="0.25">
      <c r="A25" s="13" t="s">
        <v>21</v>
      </c>
      <c r="B25" s="1">
        <v>17774.3</v>
      </c>
      <c r="C25" s="1">
        <v>8645.2000000000007</v>
      </c>
      <c r="D25" s="1">
        <f t="shared" si="7"/>
        <v>48.6</v>
      </c>
      <c r="E25" s="1">
        <v>23.6</v>
      </c>
      <c r="F25" s="1">
        <f t="shared" si="8"/>
        <v>4194.7</v>
      </c>
      <c r="G25" s="1">
        <f t="shared" si="1"/>
        <v>4194.7</v>
      </c>
      <c r="H25" s="1">
        <f t="shared" si="2"/>
        <v>2040.3</v>
      </c>
      <c r="I25" s="1">
        <f t="shared" si="3"/>
        <v>2040.3</v>
      </c>
      <c r="J25" s="1">
        <f t="shared" si="4"/>
        <v>3717.2</v>
      </c>
      <c r="K25" s="1">
        <v>2589.5</v>
      </c>
      <c r="L25" s="1">
        <v>0</v>
      </c>
      <c r="M25" s="1">
        <v>0</v>
      </c>
      <c r="N25" s="1">
        <v>1127.7</v>
      </c>
      <c r="O25" s="1">
        <v>0</v>
      </c>
      <c r="P25" s="1">
        <v>0</v>
      </c>
      <c r="Q25" s="7">
        <v>2144.6999999999998</v>
      </c>
      <c r="R25" s="7">
        <f t="shared" si="5"/>
        <v>-477.5</v>
      </c>
      <c r="S25" s="7">
        <f t="shared" si="6"/>
        <v>104.4</v>
      </c>
      <c r="T25" s="16" t="s">
        <v>123</v>
      </c>
      <c r="U25" s="1">
        <v>1</v>
      </c>
      <c r="V25" s="1">
        <v>1</v>
      </c>
    </row>
    <row r="26" spans="1:22" ht="51.75" customHeight="1" x14ac:dyDescent="0.25">
      <c r="A26" s="13" t="s">
        <v>22</v>
      </c>
      <c r="B26" s="1">
        <v>15789</v>
      </c>
      <c r="C26" s="1">
        <v>7612.4</v>
      </c>
      <c r="D26" s="1">
        <f t="shared" si="7"/>
        <v>48.2</v>
      </c>
      <c r="E26" s="1">
        <v>26.8</v>
      </c>
      <c r="F26" s="1">
        <f t="shared" si="8"/>
        <v>4231.5</v>
      </c>
      <c r="G26" s="1">
        <f t="shared" si="1"/>
        <v>4231.5</v>
      </c>
      <c r="H26" s="1">
        <f t="shared" si="2"/>
        <v>2040.1</v>
      </c>
      <c r="I26" s="1">
        <f t="shared" si="3"/>
        <v>2040.1</v>
      </c>
      <c r="J26" s="1">
        <f t="shared" si="4"/>
        <v>3419.4</v>
      </c>
      <c r="K26" s="1">
        <v>2440.6</v>
      </c>
      <c r="L26" s="1">
        <v>0</v>
      </c>
      <c r="M26" s="1">
        <v>0</v>
      </c>
      <c r="N26" s="1">
        <v>978.8</v>
      </c>
      <c r="O26" s="1">
        <v>0</v>
      </c>
      <c r="P26" s="1">
        <v>0</v>
      </c>
      <c r="Q26" s="1">
        <v>1871.2</v>
      </c>
      <c r="R26" s="7">
        <f t="shared" si="5"/>
        <v>-812.1</v>
      </c>
      <c r="S26" s="3">
        <f t="shared" si="6"/>
        <v>-168.9</v>
      </c>
      <c r="T26" s="16"/>
      <c r="U26" s="1">
        <v>1</v>
      </c>
      <c r="V26" s="1">
        <v>1</v>
      </c>
    </row>
    <row r="27" spans="1:22" ht="48" customHeight="1" x14ac:dyDescent="0.25">
      <c r="A27" s="13" t="s">
        <v>23</v>
      </c>
      <c r="B27" s="7">
        <v>21938</v>
      </c>
      <c r="C27" s="7">
        <v>16865.400000000001</v>
      </c>
      <c r="D27" s="7">
        <f t="shared" si="7"/>
        <v>76.900000000000006</v>
      </c>
      <c r="E27" s="7">
        <v>20.100000000000001</v>
      </c>
      <c r="F27" s="7">
        <f t="shared" si="8"/>
        <v>4409.5</v>
      </c>
      <c r="G27" s="7">
        <f t="shared" si="1"/>
        <v>4409.5</v>
      </c>
      <c r="H27" s="7">
        <f t="shared" si="2"/>
        <v>3389.9</v>
      </c>
      <c r="I27" s="7">
        <f t="shared" si="3"/>
        <v>3389.9</v>
      </c>
      <c r="J27" s="7">
        <f>K27+N27</f>
        <v>3186.8</v>
      </c>
      <c r="K27" s="7">
        <v>2324.4</v>
      </c>
      <c r="L27" s="7">
        <v>0</v>
      </c>
      <c r="M27" s="7">
        <v>0</v>
      </c>
      <c r="N27" s="7">
        <v>862.4</v>
      </c>
      <c r="O27" s="7">
        <v>0</v>
      </c>
      <c r="P27" s="7">
        <v>0</v>
      </c>
      <c r="Q27" s="7">
        <v>1640.6</v>
      </c>
      <c r="R27" s="7">
        <f t="shared" si="5"/>
        <v>-1222.7</v>
      </c>
      <c r="S27" s="3">
        <f t="shared" si="6"/>
        <v>-1749.3</v>
      </c>
      <c r="T27" s="18"/>
      <c r="U27" s="7">
        <v>1</v>
      </c>
      <c r="V27" s="7">
        <v>1</v>
      </c>
    </row>
    <row r="28" spans="1:22" ht="41.25" customHeight="1" x14ac:dyDescent="0.25">
      <c r="A28" s="13" t="s">
        <v>24</v>
      </c>
      <c r="B28" s="1">
        <v>16418.099999999999</v>
      </c>
      <c r="C28" s="1">
        <v>6776.8</v>
      </c>
      <c r="D28" s="1">
        <f t="shared" si="7"/>
        <v>41.3</v>
      </c>
      <c r="E28" s="1">
        <v>19</v>
      </c>
      <c r="F28" s="1">
        <f t="shared" si="8"/>
        <v>3119.4</v>
      </c>
      <c r="G28" s="1">
        <f t="shared" si="1"/>
        <v>3119.4</v>
      </c>
      <c r="H28" s="1">
        <f t="shared" si="2"/>
        <v>1287.5999999999999</v>
      </c>
      <c r="I28" s="1">
        <f t="shared" si="3"/>
        <v>1287.5999999999999</v>
      </c>
      <c r="J28" s="7">
        <f t="shared" si="4"/>
        <v>3119.4</v>
      </c>
      <c r="K28" s="1">
        <v>2292.6999999999998</v>
      </c>
      <c r="L28" s="1">
        <v>0</v>
      </c>
      <c r="M28" s="1">
        <v>0</v>
      </c>
      <c r="N28" s="1">
        <v>826.7</v>
      </c>
      <c r="O28" s="1">
        <v>0</v>
      </c>
      <c r="P28" s="1">
        <v>0</v>
      </c>
      <c r="Q28" s="1">
        <v>1287.5999999999999</v>
      </c>
      <c r="R28" s="7">
        <f t="shared" si="5"/>
        <v>0</v>
      </c>
      <c r="S28" s="7">
        <f t="shared" si="6"/>
        <v>0</v>
      </c>
      <c r="T28" s="16"/>
      <c r="U28" s="1">
        <v>1</v>
      </c>
      <c r="V28" s="1">
        <v>1</v>
      </c>
    </row>
    <row r="29" spans="1:22" ht="51.75" customHeight="1" x14ac:dyDescent="0.25">
      <c r="A29" s="13" t="s">
        <v>25</v>
      </c>
      <c r="B29" s="1">
        <v>13878.9</v>
      </c>
      <c r="C29" s="1">
        <v>6853.9</v>
      </c>
      <c r="D29" s="1">
        <f t="shared" si="7"/>
        <v>49.4</v>
      </c>
      <c r="E29" s="1">
        <v>24</v>
      </c>
      <c r="F29" s="1">
        <f t="shared" si="8"/>
        <v>3330.9</v>
      </c>
      <c r="G29" s="1">
        <f t="shared" si="1"/>
        <v>3330.9</v>
      </c>
      <c r="H29" s="1">
        <f t="shared" si="2"/>
        <v>1644.9</v>
      </c>
      <c r="I29" s="1">
        <f t="shared" si="3"/>
        <v>1644.9</v>
      </c>
      <c r="J29" s="1">
        <f t="shared" si="4"/>
        <v>3312.4</v>
      </c>
      <c r="K29" s="1">
        <v>2234.1999999999998</v>
      </c>
      <c r="L29" s="1">
        <v>0</v>
      </c>
      <c r="M29" s="1">
        <v>0</v>
      </c>
      <c r="N29" s="1">
        <v>1078.2</v>
      </c>
      <c r="O29" s="1">
        <v>0</v>
      </c>
      <c r="P29" s="1">
        <v>0</v>
      </c>
      <c r="Q29" s="1">
        <v>1295.4000000000001</v>
      </c>
      <c r="R29" s="7">
        <f t="shared" si="5"/>
        <v>-18.5</v>
      </c>
      <c r="S29" s="3">
        <f t="shared" si="6"/>
        <v>-349.5</v>
      </c>
      <c r="T29" s="16"/>
      <c r="U29" s="1">
        <v>1</v>
      </c>
      <c r="V29" s="1">
        <v>1</v>
      </c>
    </row>
    <row r="30" spans="1:22" ht="55.5" customHeight="1" x14ac:dyDescent="0.25">
      <c r="A30" s="13" t="s">
        <v>26</v>
      </c>
      <c r="B30" s="1">
        <v>16284.3</v>
      </c>
      <c r="C30" s="1">
        <v>8098.9</v>
      </c>
      <c r="D30" s="1">
        <f t="shared" si="7"/>
        <v>49.7</v>
      </c>
      <c r="E30" s="1">
        <v>28.1</v>
      </c>
      <c r="F30" s="1">
        <f t="shared" si="8"/>
        <v>4575.8999999999996</v>
      </c>
      <c r="G30" s="1">
        <f t="shared" si="1"/>
        <v>4575.8999999999996</v>
      </c>
      <c r="H30" s="1">
        <f t="shared" si="2"/>
        <v>2275.8000000000002</v>
      </c>
      <c r="I30" s="1">
        <f t="shared" si="3"/>
        <v>2275.8000000000002</v>
      </c>
      <c r="J30" s="1">
        <f t="shared" si="4"/>
        <v>4165.7</v>
      </c>
      <c r="K30" s="1">
        <v>2835.6</v>
      </c>
      <c r="L30" s="1">
        <v>0</v>
      </c>
      <c r="M30" s="1">
        <v>0</v>
      </c>
      <c r="N30" s="1">
        <v>1330.1</v>
      </c>
      <c r="O30" s="1">
        <v>0</v>
      </c>
      <c r="P30" s="1">
        <v>0</v>
      </c>
      <c r="Q30" s="1">
        <v>2274.9</v>
      </c>
      <c r="R30" s="7">
        <f t="shared" si="5"/>
        <v>-410.2</v>
      </c>
      <c r="S30" s="3">
        <f t="shared" si="6"/>
        <v>-0.9</v>
      </c>
      <c r="T30" s="11"/>
      <c r="U30" s="1">
        <v>1</v>
      </c>
      <c r="V30" s="1">
        <v>1</v>
      </c>
    </row>
    <row r="31" spans="1:22" ht="40.5" customHeight="1" x14ac:dyDescent="0.25">
      <c r="A31" s="14" t="s">
        <v>27</v>
      </c>
      <c r="B31" s="1">
        <f>SUM(B12:B30)</f>
        <v>471374.4</v>
      </c>
      <c r="C31" s="1">
        <f>SUM(C12:C30)</f>
        <v>249732</v>
      </c>
      <c r="D31" s="1">
        <f t="shared" si="7"/>
        <v>53</v>
      </c>
      <c r="E31" s="1" t="s">
        <v>36</v>
      </c>
      <c r="F31" s="1">
        <f t="shared" ref="F31:S31" si="9">SUM(F12:F30)</f>
        <v>89696.7</v>
      </c>
      <c r="G31" s="1">
        <f t="shared" ref="G31" si="10">(F31+L31+M31)</f>
        <v>89696.7</v>
      </c>
      <c r="H31" s="1">
        <f t="shared" si="9"/>
        <v>46494.7</v>
      </c>
      <c r="I31" s="1">
        <f t="shared" si="3"/>
        <v>46494.7</v>
      </c>
      <c r="J31" s="1">
        <f t="shared" si="9"/>
        <v>76332.800000000003</v>
      </c>
      <c r="K31" s="1">
        <f t="shared" si="9"/>
        <v>48661.599999999999</v>
      </c>
      <c r="L31" s="1">
        <f t="shared" si="9"/>
        <v>0</v>
      </c>
      <c r="M31" s="1">
        <f t="shared" si="9"/>
        <v>0</v>
      </c>
      <c r="N31" s="1">
        <f t="shared" si="9"/>
        <v>27671.200000000001</v>
      </c>
      <c r="O31" s="1">
        <v>0</v>
      </c>
      <c r="P31" s="1">
        <f t="shared" si="9"/>
        <v>0</v>
      </c>
      <c r="Q31" s="1">
        <f t="shared" si="9"/>
        <v>38436.6</v>
      </c>
      <c r="R31" s="7">
        <f t="shared" si="9"/>
        <v>-13363.9</v>
      </c>
      <c r="S31" s="17">
        <f t="shared" si="9"/>
        <v>-8058.1</v>
      </c>
      <c r="T31" s="1"/>
      <c r="U31" s="1">
        <f>SUM(U12:U30)</f>
        <v>20</v>
      </c>
      <c r="V31" s="1">
        <f>SUM(V12:V30)</f>
        <v>23.8</v>
      </c>
    </row>
    <row r="32" spans="1:22" ht="26.25" customHeight="1" x14ac:dyDescent="0.25">
      <c r="A32" s="6" t="s">
        <v>38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/>
      <c r="S32" s="4"/>
      <c r="T32" s="4"/>
      <c r="U32" s="4"/>
      <c r="V32" s="4"/>
    </row>
    <row r="33" spans="1:22" ht="18.75" x14ac:dyDescent="0.3">
      <c r="A33" s="62" t="s">
        <v>37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</row>
  </sheetData>
  <mergeCells count="29">
    <mergeCell ref="J4:P7"/>
    <mergeCell ref="N9:N10"/>
    <mergeCell ref="O9:P9"/>
    <mergeCell ref="I1:L1"/>
    <mergeCell ref="A2:W2"/>
    <mergeCell ref="A3:A10"/>
    <mergeCell ref="B3:D3"/>
    <mergeCell ref="E3:S3"/>
    <mergeCell ref="T3:T10"/>
    <mergeCell ref="U3:V3"/>
    <mergeCell ref="B4:B10"/>
    <mergeCell ref="C4:C10"/>
    <mergeCell ref="D4:D10"/>
    <mergeCell ref="A33:V33"/>
    <mergeCell ref="Q4:Q10"/>
    <mergeCell ref="R4:S7"/>
    <mergeCell ref="U4:U10"/>
    <mergeCell ref="V4:V10"/>
    <mergeCell ref="J8:J10"/>
    <mergeCell ref="K8:P8"/>
    <mergeCell ref="R8:R10"/>
    <mergeCell ref="S8:S10"/>
    <mergeCell ref="K9:K10"/>
    <mergeCell ref="L9:M9"/>
    <mergeCell ref="E4:E10"/>
    <mergeCell ref="F4:F10"/>
    <mergeCell ref="G4:G10"/>
    <mergeCell ref="H4:H10"/>
    <mergeCell ref="I4:I10"/>
  </mergeCells>
  <pageMargins left="0.70866141732283472" right="0.70866141732283472" top="0.74803149606299213" bottom="0.74803149606299213" header="0.31496062992125984" footer="0.31496062992125984"/>
  <pageSetup paperSize="8" scale="38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workbookViewId="0">
      <pane xSplit="1" ySplit="7" topLeftCell="B15" activePane="bottomRight" state="frozen"/>
      <selection pane="topRight" activeCell="B1" sqref="B1"/>
      <selection pane="bottomLeft" activeCell="A8" sqref="A8"/>
      <selection pane="bottomRight" sqref="A1:O2"/>
    </sheetView>
  </sheetViews>
  <sheetFormatPr defaultRowHeight="15" x14ac:dyDescent="0.25"/>
  <cols>
    <col min="1" max="1" width="33.42578125" customWidth="1"/>
    <col min="2" max="2" width="15" customWidth="1"/>
    <col min="3" max="4" width="13.28515625" customWidth="1"/>
    <col min="5" max="5" width="16.28515625" customWidth="1"/>
    <col min="6" max="6" width="19.28515625" customWidth="1"/>
    <col min="7" max="7" width="18.42578125" customWidth="1"/>
    <col min="8" max="8" width="19" customWidth="1"/>
    <col min="9" max="9" width="16.85546875" customWidth="1"/>
    <col min="10" max="10" width="19.85546875" customWidth="1"/>
    <col min="11" max="11" width="18.42578125" customWidth="1"/>
    <col min="12" max="12" width="18.85546875" customWidth="1"/>
    <col min="13" max="13" width="18.42578125" customWidth="1"/>
    <col min="14" max="14" width="18.5703125" customWidth="1"/>
    <col min="15" max="15" width="18" customWidth="1"/>
  </cols>
  <sheetData>
    <row r="1" spans="1:15" ht="15" customHeight="1" x14ac:dyDescent="0.25">
      <c r="A1" s="96" t="s">
        <v>128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51.75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ht="58.5" customHeight="1" x14ac:dyDescent="0.25">
      <c r="A3" s="63" t="s">
        <v>55</v>
      </c>
      <c r="B3" s="98" t="s">
        <v>56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5" ht="115.5" customHeight="1" x14ac:dyDescent="0.25">
      <c r="A4" s="63"/>
      <c r="B4" s="99" t="s">
        <v>46</v>
      </c>
      <c r="C4" s="99"/>
      <c r="D4" s="99"/>
      <c r="E4" s="100"/>
      <c r="F4" s="98" t="s">
        <v>47</v>
      </c>
      <c r="G4" s="98"/>
      <c r="H4" s="98" t="s">
        <v>48</v>
      </c>
      <c r="I4" s="98"/>
      <c r="J4" s="98" t="s">
        <v>49</v>
      </c>
      <c r="K4" s="98"/>
      <c r="L4" s="98" t="s">
        <v>50</v>
      </c>
      <c r="M4" s="98"/>
      <c r="N4" s="98" t="s">
        <v>64</v>
      </c>
      <c r="O4" s="98" t="s">
        <v>65</v>
      </c>
    </row>
    <row r="5" spans="1:15" ht="15" customHeight="1" x14ac:dyDescent="0.25">
      <c r="A5" s="63"/>
      <c r="B5" s="101" t="s">
        <v>106</v>
      </c>
      <c r="C5" s="101" t="s">
        <v>119</v>
      </c>
      <c r="D5" s="101" t="s">
        <v>118</v>
      </c>
      <c r="E5" s="102" t="s">
        <v>58</v>
      </c>
      <c r="F5" s="92" t="s">
        <v>111</v>
      </c>
      <c r="G5" s="92" t="s">
        <v>52</v>
      </c>
      <c r="H5" s="92" t="s">
        <v>113</v>
      </c>
      <c r="I5" s="92" t="s">
        <v>52</v>
      </c>
      <c r="J5" s="92" t="s">
        <v>112</v>
      </c>
      <c r="K5" s="92" t="s">
        <v>52</v>
      </c>
      <c r="L5" s="92" t="s">
        <v>51</v>
      </c>
      <c r="M5" s="92" t="s">
        <v>52</v>
      </c>
      <c r="N5" s="98"/>
      <c r="O5" s="98"/>
    </row>
    <row r="6" spans="1:15" x14ac:dyDescent="0.25">
      <c r="A6" s="63"/>
      <c r="B6" s="101"/>
      <c r="C6" s="101"/>
      <c r="D6" s="101"/>
      <c r="E6" s="103"/>
      <c r="F6" s="92"/>
      <c r="G6" s="92"/>
      <c r="H6" s="92"/>
      <c r="I6" s="92"/>
      <c r="J6" s="92"/>
      <c r="K6" s="92"/>
      <c r="L6" s="92"/>
      <c r="M6" s="92"/>
      <c r="N6" s="98"/>
      <c r="O6" s="98"/>
    </row>
    <row r="7" spans="1:15" ht="66" customHeight="1" x14ac:dyDescent="0.25">
      <c r="A7" s="63"/>
      <c r="B7" s="101"/>
      <c r="C7" s="101"/>
      <c r="D7" s="101"/>
      <c r="E7" s="104"/>
      <c r="F7" s="92"/>
      <c r="G7" s="92"/>
      <c r="H7" s="92"/>
      <c r="I7" s="92"/>
      <c r="J7" s="92"/>
      <c r="K7" s="92"/>
      <c r="L7" s="92"/>
      <c r="M7" s="92"/>
      <c r="N7" s="98"/>
      <c r="O7" s="98"/>
    </row>
    <row r="8" spans="1:15" ht="15" customHeight="1" x14ac:dyDescent="0.25">
      <c r="A8" s="93">
        <v>1</v>
      </c>
      <c r="B8" s="94">
        <v>2</v>
      </c>
      <c r="C8" s="94" t="s">
        <v>101</v>
      </c>
      <c r="D8" s="94" t="s">
        <v>120</v>
      </c>
      <c r="E8" s="94" t="s">
        <v>121</v>
      </c>
      <c r="F8" s="91">
        <v>3</v>
      </c>
      <c r="G8" s="91">
        <v>4</v>
      </c>
      <c r="H8" s="91">
        <v>5</v>
      </c>
      <c r="I8" s="91">
        <v>6</v>
      </c>
      <c r="J8" s="91">
        <v>7</v>
      </c>
      <c r="K8" s="91">
        <v>8</v>
      </c>
      <c r="L8" s="91" t="s">
        <v>109</v>
      </c>
      <c r="M8" s="91" t="s">
        <v>122</v>
      </c>
      <c r="N8" s="91">
        <v>11</v>
      </c>
      <c r="O8" s="91">
        <v>12</v>
      </c>
    </row>
    <row r="9" spans="1:15" ht="10.5" customHeight="1" x14ac:dyDescent="0.25">
      <c r="A9" s="93"/>
      <c r="B9" s="95"/>
      <c r="C9" s="95"/>
      <c r="D9" s="95"/>
      <c r="E9" s="95"/>
      <c r="F9" s="91"/>
      <c r="G9" s="91"/>
      <c r="H9" s="91"/>
      <c r="I9" s="91"/>
      <c r="J9" s="91"/>
      <c r="K9" s="91"/>
      <c r="L9" s="91"/>
      <c r="M9" s="91"/>
      <c r="N9" s="91"/>
      <c r="O9" s="91"/>
    </row>
    <row r="10" spans="1:15" ht="15" hidden="1" customHeight="1" x14ac:dyDescent="0.25">
      <c r="A10" s="93"/>
      <c r="B10" s="26"/>
      <c r="C10" s="26"/>
      <c r="D10" s="26"/>
      <c r="E10" s="26"/>
      <c r="F10" s="91"/>
      <c r="G10" s="91"/>
      <c r="H10" s="91"/>
      <c r="I10" s="91"/>
      <c r="J10" s="91"/>
      <c r="K10" s="91"/>
      <c r="L10" s="91"/>
      <c r="M10" s="91"/>
      <c r="N10" s="91"/>
      <c r="O10" s="91"/>
    </row>
    <row r="11" spans="1:15" ht="56.25" x14ac:dyDescent="0.25">
      <c r="A11" s="20" t="s">
        <v>10</v>
      </c>
      <c r="B11" s="7">
        <v>67715.600000000006</v>
      </c>
      <c r="C11" s="7">
        <v>75004.600000000006</v>
      </c>
      <c r="D11" s="7">
        <v>48416.7</v>
      </c>
      <c r="E11" s="7">
        <f>D11/C11*100</f>
        <v>64.599999999999994</v>
      </c>
      <c r="F11" s="7">
        <v>31814.400000000001</v>
      </c>
      <c r="G11" s="7">
        <v>15907.2</v>
      </c>
      <c r="H11" s="7">
        <v>4151.1000000000004</v>
      </c>
      <c r="I11" s="7">
        <v>2075.5</v>
      </c>
      <c r="J11" s="7">
        <v>36042.199999999997</v>
      </c>
      <c r="K11" s="7">
        <v>17486</v>
      </c>
      <c r="L11" s="1">
        <f t="shared" ref="L11:L14" si="0">C11+F11+H11+J11</f>
        <v>147012.29999999999</v>
      </c>
      <c r="M11" s="1">
        <f t="shared" ref="M11:M28" si="1">D11+G11+I11+K11</f>
        <v>83885.399999999994</v>
      </c>
      <c r="N11" s="1">
        <v>2</v>
      </c>
      <c r="O11" s="7">
        <v>3.5</v>
      </c>
    </row>
    <row r="12" spans="1:15" ht="18.75" x14ac:dyDescent="0.25">
      <c r="A12" s="20" t="s">
        <v>43</v>
      </c>
      <c r="B12" s="7">
        <v>6166</v>
      </c>
      <c r="C12" s="7">
        <v>6166</v>
      </c>
      <c r="D12" s="7">
        <v>3427.5</v>
      </c>
      <c r="E12" s="7">
        <f t="shared" ref="E12:E30" si="2">D12/C12*100</f>
        <v>55.6</v>
      </c>
      <c r="F12" s="7">
        <v>551.29999999999995</v>
      </c>
      <c r="G12" s="7">
        <v>275.60000000000002</v>
      </c>
      <c r="H12" s="7">
        <v>0</v>
      </c>
      <c r="I12" s="7">
        <v>0</v>
      </c>
      <c r="J12" s="7">
        <v>2928.8</v>
      </c>
      <c r="K12" s="7">
        <v>1687</v>
      </c>
      <c r="L12" s="1">
        <f t="shared" si="0"/>
        <v>9646.1</v>
      </c>
      <c r="M12" s="1">
        <f t="shared" si="1"/>
        <v>5390.1</v>
      </c>
      <c r="N12" s="1">
        <v>1</v>
      </c>
      <c r="O12" s="7">
        <v>1</v>
      </c>
    </row>
    <row r="13" spans="1:15" ht="27.75" customHeight="1" x14ac:dyDescent="0.25">
      <c r="A13" s="21" t="s">
        <v>11</v>
      </c>
      <c r="B13" s="7">
        <v>7471</v>
      </c>
      <c r="C13" s="7">
        <v>7849.8</v>
      </c>
      <c r="D13" s="7">
        <v>3573.2</v>
      </c>
      <c r="E13" s="7">
        <f t="shared" si="2"/>
        <v>45.5</v>
      </c>
      <c r="F13" s="7">
        <v>2183.1</v>
      </c>
      <c r="G13" s="7">
        <v>1091.4000000000001</v>
      </c>
      <c r="H13" s="7">
        <v>864.9</v>
      </c>
      <c r="I13" s="7">
        <v>432.4</v>
      </c>
      <c r="J13" s="7">
        <v>9235.7000000000007</v>
      </c>
      <c r="K13" s="7">
        <v>4487.3999999999996</v>
      </c>
      <c r="L13" s="1">
        <f t="shared" si="0"/>
        <v>20133.5</v>
      </c>
      <c r="M13" s="1">
        <f t="shared" si="1"/>
        <v>9584.4</v>
      </c>
      <c r="N13" s="1">
        <v>1</v>
      </c>
      <c r="O13" s="1">
        <v>0.3</v>
      </c>
    </row>
    <row r="14" spans="1:15" ht="37.5" x14ac:dyDescent="0.25">
      <c r="A14" s="21" t="s">
        <v>12</v>
      </c>
      <c r="B14" s="7">
        <v>5804.9</v>
      </c>
      <c r="C14" s="7">
        <v>6114.9</v>
      </c>
      <c r="D14" s="7">
        <v>5110.8</v>
      </c>
      <c r="E14" s="7">
        <f t="shared" si="2"/>
        <v>83.6</v>
      </c>
      <c r="F14" s="7">
        <v>2985.2</v>
      </c>
      <c r="G14" s="7">
        <v>1492.6</v>
      </c>
      <c r="H14" s="7">
        <v>2684.9</v>
      </c>
      <c r="I14" s="7">
        <v>1342.4</v>
      </c>
      <c r="J14" s="7">
        <v>14678.8</v>
      </c>
      <c r="K14" s="7">
        <v>5944</v>
      </c>
      <c r="L14" s="1">
        <f t="shared" si="0"/>
        <v>26463.8</v>
      </c>
      <c r="M14" s="1">
        <f t="shared" si="1"/>
        <v>13889.8</v>
      </c>
      <c r="N14" s="1">
        <v>1</v>
      </c>
      <c r="O14" s="1">
        <v>1</v>
      </c>
    </row>
    <row r="15" spans="1:15" ht="18.75" x14ac:dyDescent="0.25">
      <c r="A15" s="21" t="s">
        <v>13</v>
      </c>
      <c r="B15" s="7">
        <v>3848.4</v>
      </c>
      <c r="C15" s="7">
        <v>3973.2</v>
      </c>
      <c r="D15" s="7">
        <v>2706.7</v>
      </c>
      <c r="E15" s="7">
        <f t="shared" si="2"/>
        <v>68.099999999999994</v>
      </c>
      <c r="F15" s="7">
        <v>5366</v>
      </c>
      <c r="G15" s="7">
        <v>2683</v>
      </c>
      <c r="H15" s="7">
        <v>7296.2</v>
      </c>
      <c r="I15" s="7">
        <v>3648</v>
      </c>
      <c r="J15" s="7">
        <v>6117.8</v>
      </c>
      <c r="K15" s="7">
        <v>2895.2</v>
      </c>
      <c r="L15" s="1">
        <f>C15+F15+H15+J15</f>
        <v>22753.200000000001</v>
      </c>
      <c r="M15" s="1">
        <f t="shared" si="1"/>
        <v>11932.9</v>
      </c>
      <c r="N15" s="1">
        <v>1</v>
      </c>
      <c r="O15" s="1">
        <v>2</v>
      </c>
    </row>
    <row r="16" spans="1:15" ht="28.5" customHeight="1" x14ac:dyDescent="0.25">
      <c r="A16" s="21" t="s">
        <v>15</v>
      </c>
      <c r="B16" s="7">
        <v>1733.7</v>
      </c>
      <c r="C16" s="7">
        <v>1733.7</v>
      </c>
      <c r="D16" s="7">
        <v>594.79999999999995</v>
      </c>
      <c r="E16" s="7">
        <f t="shared" si="2"/>
        <v>34.299999999999997</v>
      </c>
      <c r="F16" s="7">
        <v>2367.1999999999998</v>
      </c>
      <c r="G16" s="7">
        <v>1183.5999999999999</v>
      </c>
      <c r="H16" s="7">
        <v>3292.2</v>
      </c>
      <c r="I16" s="7">
        <v>1646</v>
      </c>
      <c r="J16" s="7">
        <v>7944.4</v>
      </c>
      <c r="K16" s="7">
        <v>3856.6</v>
      </c>
      <c r="L16" s="1">
        <f t="shared" ref="L16" si="3">B16+F16+H16+J16</f>
        <v>15337.5</v>
      </c>
      <c r="M16" s="1">
        <f t="shared" si="1"/>
        <v>7281</v>
      </c>
      <c r="N16" s="1">
        <v>1</v>
      </c>
      <c r="O16" s="1">
        <v>2</v>
      </c>
    </row>
    <row r="17" spans="1:15" ht="18.75" x14ac:dyDescent="0.25">
      <c r="A17" s="21" t="s">
        <v>16</v>
      </c>
      <c r="B17" s="7">
        <v>510.1</v>
      </c>
      <c r="C17" s="7">
        <v>510.1</v>
      </c>
      <c r="D17" s="7">
        <v>142.30000000000001</v>
      </c>
      <c r="E17" s="7">
        <f t="shared" si="2"/>
        <v>27.9</v>
      </c>
      <c r="F17" s="7">
        <v>1733.3</v>
      </c>
      <c r="G17" s="7">
        <v>866.6</v>
      </c>
      <c r="H17" s="7">
        <v>3345.1</v>
      </c>
      <c r="I17" s="7">
        <v>1672.5</v>
      </c>
      <c r="J17" s="7">
        <v>8816.4</v>
      </c>
      <c r="K17" s="7">
        <v>4797.6000000000004</v>
      </c>
      <c r="L17" s="1">
        <f>C17+F17+H17+J17</f>
        <v>14404.9</v>
      </c>
      <c r="M17" s="1">
        <f t="shared" si="1"/>
        <v>7479</v>
      </c>
      <c r="N17" s="1">
        <v>1</v>
      </c>
      <c r="O17" s="1">
        <v>1</v>
      </c>
    </row>
    <row r="18" spans="1:15" ht="18.75" x14ac:dyDescent="0.25">
      <c r="A18" s="21" t="s">
        <v>14</v>
      </c>
      <c r="B18" s="7">
        <v>2667.5</v>
      </c>
      <c r="C18" s="7">
        <v>2667.5</v>
      </c>
      <c r="D18" s="7">
        <v>1386</v>
      </c>
      <c r="E18" s="7">
        <f t="shared" si="2"/>
        <v>52</v>
      </c>
      <c r="F18" s="7">
        <v>1295</v>
      </c>
      <c r="G18" s="7">
        <v>647.4</v>
      </c>
      <c r="H18" s="7">
        <v>1363</v>
      </c>
      <c r="I18" s="7">
        <v>681.4</v>
      </c>
      <c r="J18" s="7">
        <v>5548.9</v>
      </c>
      <c r="K18" s="7">
        <v>2678.6</v>
      </c>
      <c r="L18" s="1">
        <f t="shared" ref="L18:M30" si="4">C18+F18+H18+J18</f>
        <v>10874.4</v>
      </c>
      <c r="M18" s="1">
        <f t="shared" si="1"/>
        <v>5393.4</v>
      </c>
      <c r="N18" s="1">
        <v>1</v>
      </c>
      <c r="O18" s="1">
        <v>1</v>
      </c>
    </row>
    <row r="19" spans="1:15" ht="41.25" customHeight="1" x14ac:dyDescent="0.25">
      <c r="A19" s="21" t="s">
        <v>17</v>
      </c>
      <c r="B19" s="7">
        <v>1481.6</v>
      </c>
      <c r="C19" s="7">
        <v>1481.6</v>
      </c>
      <c r="D19" s="7">
        <v>815.3</v>
      </c>
      <c r="E19" s="7">
        <f t="shared" si="2"/>
        <v>55</v>
      </c>
      <c r="F19" s="7">
        <v>3029</v>
      </c>
      <c r="G19" s="7">
        <v>1514.4</v>
      </c>
      <c r="H19" s="7">
        <v>4599.8999999999996</v>
      </c>
      <c r="I19" s="7">
        <v>2299.9</v>
      </c>
      <c r="J19" s="7">
        <v>8052.1</v>
      </c>
      <c r="K19" s="7">
        <v>3625.4</v>
      </c>
      <c r="L19" s="1">
        <f t="shared" si="4"/>
        <v>17162.599999999999</v>
      </c>
      <c r="M19" s="1">
        <f t="shared" si="1"/>
        <v>8255</v>
      </c>
      <c r="N19" s="1">
        <v>1</v>
      </c>
      <c r="O19" s="1">
        <v>1</v>
      </c>
    </row>
    <row r="20" spans="1:15" ht="27" customHeight="1" x14ac:dyDescent="0.25">
      <c r="A20" s="21" t="s">
        <v>18</v>
      </c>
      <c r="B20" s="7">
        <v>2484.8000000000002</v>
      </c>
      <c r="C20" s="7">
        <v>2484.8000000000002</v>
      </c>
      <c r="D20" s="7">
        <v>1225.8</v>
      </c>
      <c r="E20" s="7">
        <f t="shared" si="2"/>
        <v>49.3</v>
      </c>
      <c r="F20" s="7">
        <v>3138.6</v>
      </c>
      <c r="G20" s="7">
        <v>1569.2</v>
      </c>
      <c r="H20" s="7">
        <v>4222.5</v>
      </c>
      <c r="I20" s="7">
        <v>2111.1999999999998</v>
      </c>
      <c r="J20" s="7">
        <v>6516.2</v>
      </c>
      <c r="K20" s="7">
        <v>3104.2</v>
      </c>
      <c r="L20" s="1">
        <f t="shared" si="4"/>
        <v>16362.1</v>
      </c>
      <c r="M20" s="1">
        <f t="shared" si="1"/>
        <v>8010.4</v>
      </c>
      <c r="N20" s="1">
        <v>1</v>
      </c>
      <c r="O20" s="1">
        <v>1</v>
      </c>
    </row>
    <row r="21" spans="1:15" ht="24" customHeight="1" x14ac:dyDescent="0.25">
      <c r="A21" s="21" t="s">
        <v>19</v>
      </c>
      <c r="B21" s="7">
        <v>7075.3</v>
      </c>
      <c r="C21" s="7">
        <v>7075.3</v>
      </c>
      <c r="D21" s="7">
        <v>2892.2</v>
      </c>
      <c r="E21" s="7">
        <f t="shared" si="2"/>
        <v>40.9</v>
      </c>
      <c r="F21" s="7">
        <v>3129.7</v>
      </c>
      <c r="G21" s="7">
        <v>1564.8</v>
      </c>
      <c r="H21" s="7">
        <v>3198.4</v>
      </c>
      <c r="I21" s="7">
        <v>1599.2</v>
      </c>
      <c r="J21" s="7">
        <v>9652.2999999999993</v>
      </c>
      <c r="K21" s="7">
        <v>4637.2</v>
      </c>
      <c r="L21" s="1">
        <f t="shared" si="4"/>
        <v>23055.7</v>
      </c>
      <c r="M21" s="1">
        <f t="shared" si="1"/>
        <v>10693.4</v>
      </c>
      <c r="N21" s="1">
        <v>1</v>
      </c>
      <c r="O21" s="1">
        <v>2</v>
      </c>
    </row>
    <row r="22" spans="1:15" ht="40.5" customHeight="1" x14ac:dyDescent="0.25">
      <c r="A22" s="21" t="s">
        <v>20</v>
      </c>
      <c r="B22" s="7">
        <v>1509.6</v>
      </c>
      <c r="C22" s="7">
        <v>6201.4</v>
      </c>
      <c r="D22" s="7">
        <v>3351.9</v>
      </c>
      <c r="E22" s="7">
        <f t="shared" si="2"/>
        <v>54.1</v>
      </c>
      <c r="F22" s="7">
        <v>6239.9</v>
      </c>
      <c r="G22" s="7">
        <v>3119.8</v>
      </c>
      <c r="H22" s="7">
        <v>7433.2</v>
      </c>
      <c r="I22" s="7">
        <v>3716.6</v>
      </c>
      <c r="J22" s="7">
        <v>7853.3</v>
      </c>
      <c r="K22" s="7">
        <v>3727.3</v>
      </c>
      <c r="L22" s="1">
        <f t="shared" si="4"/>
        <v>27727.8</v>
      </c>
      <c r="M22" s="1">
        <f t="shared" si="1"/>
        <v>13915.6</v>
      </c>
      <c r="N22" s="1">
        <v>1</v>
      </c>
      <c r="O22" s="7">
        <v>1</v>
      </c>
    </row>
    <row r="23" spans="1:15" ht="48" customHeight="1" x14ac:dyDescent="0.25">
      <c r="A23" s="21" t="s">
        <v>28</v>
      </c>
      <c r="B23" s="7">
        <v>4618.8</v>
      </c>
      <c r="C23" s="7">
        <v>4618.8</v>
      </c>
      <c r="D23" s="7">
        <v>2437.6</v>
      </c>
      <c r="E23" s="7">
        <f t="shared" si="2"/>
        <v>52.8</v>
      </c>
      <c r="F23" s="7">
        <v>2012.4</v>
      </c>
      <c r="G23" s="7">
        <v>1006.2</v>
      </c>
      <c r="H23" s="7">
        <v>2069.6999999999998</v>
      </c>
      <c r="I23" s="7">
        <v>1034.8</v>
      </c>
      <c r="J23" s="7">
        <v>9657</v>
      </c>
      <c r="K23" s="7">
        <v>4690.3999999999996</v>
      </c>
      <c r="L23" s="1">
        <f t="shared" si="4"/>
        <v>18357.900000000001</v>
      </c>
      <c r="M23" s="1">
        <f t="shared" si="1"/>
        <v>9169</v>
      </c>
      <c r="N23" s="1">
        <v>1</v>
      </c>
      <c r="O23" s="1">
        <v>1</v>
      </c>
    </row>
    <row r="24" spans="1:15" ht="42" customHeight="1" x14ac:dyDescent="0.25">
      <c r="A24" s="21" t="s">
        <v>21</v>
      </c>
      <c r="B24" s="7">
        <v>3942.4</v>
      </c>
      <c r="C24" s="7">
        <v>3942.4</v>
      </c>
      <c r="D24" s="7">
        <v>1892</v>
      </c>
      <c r="E24" s="7">
        <f t="shared" si="2"/>
        <v>48</v>
      </c>
      <c r="F24" s="7">
        <v>2406.9</v>
      </c>
      <c r="G24" s="7">
        <v>1203.4000000000001</v>
      </c>
      <c r="H24" s="7">
        <v>2969.2</v>
      </c>
      <c r="I24" s="7">
        <v>1484.6</v>
      </c>
      <c r="J24" s="7">
        <v>8455.7999999999993</v>
      </c>
      <c r="K24" s="7">
        <v>4065.2</v>
      </c>
      <c r="L24" s="1">
        <f t="shared" si="4"/>
        <v>17774.3</v>
      </c>
      <c r="M24" s="1">
        <f t="shared" si="1"/>
        <v>8645.2000000000007</v>
      </c>
      <c r="N24" s="1">
        <v>1</v>
      </c>
      <c r="O24" s="1">
        <v>1</v>
      </c>
    </row>
    <row r="25" spans="1:15" ht="38.25" customHeight="1" x14ac:dyDescent="0.25">
      <c r="A25" s="21" t="s">
        <v>22</v>
      </c>
      <c r="B25" s="7">
        <v>3310.3</v>
      </c>
      <c r="C25" s="7">
        <v>3310.3</v>
      </c>
      <c r="D25" s="7">
        <v>1509.2</v>
      </c>
      <c r="E25" s="7">
        <f t="shared" si="2"/>
        <v>45.6</v>
      </c>
      <c r="F25" s="7">
        <v>2918.7</v>
      </c>
      <c r="G25" s="7">
        <v>1459.2</v>
      </c>
      <c r="H25" s="7">
        <v>4022.4</v>
      </c>
      <c r="I25" s="7">
        <v>2011.2</v>
      </c>
      <c r="J25" s="7">
        <v>5537.6</v>
      </c>
      <c r="K25" s="7">
        <v>2632.8</v>
      </c>
      <c r="L25" s="1">
        <f t="shared" si="4"/>
        <v>15789</v>
      </c>
      <c r="M25" s="1">
        <f t="shared" si="1"/>
        <v>7612.4</v>
      </c>
      <c r="N25" s="1">
        <v>1</v>
      </c>
      <c r="O25" s="1">
        <v>1</v>
      </c>
    </row>
    <row r="26" spans="1:15" ht="46.5" customHeight="1" x14ac:dyDescent="0.25">
      <c r="A26" s="21" t="s">
        <v>23</v>
      </c>
      <c r="B26" s="7">
        <v>19147.3</v>
      </c>
      <c r="C26" s="7">
        <v>19147.3</v>
      </c>
      <c r="D26" s="7">
        <v>15470.2</v>
      </c>
      <c r="E26" s="7">
        <f t="shared" si="2"/>
        <v>80.8</v>
      </c>
      <c r="F26" s="7">
        <v>2790.7</v>
      </c>
      <c r="G26" s="7">
        <v>1395.2</v>
      </c>
      <c r="H26" s="7">
        <v>0</v>
      </c>
      <c r="I26" s="7">
        <v>0</v>
      </c>
      <c r="J26" s="7">
        <v>0</v>
      </c>
      <c r="K26" s="7">
        <v>0</v>
      </c>
      <c r="L26" s="1">
        <f t="shared" si="4"/>
        <v>21938</v>
      </c>
      <c r="M26" s="1">
        <f t="shared" si="1"/>
        <v>16865.400000000001</v>
      </c>
      <c r="N26" s="1">
        <v>1</v>
      </c>
      <c r="O26" s="1">
        <v>1</v>
      </c>
    </row>
    <row r="27" spans="1:15" ht="38.25" customHeight="1" x14ac:dyDescent="0.25">
      <c r="A27" s="21" t="s">
        <v>24</v>
      </c>
      <c r="B27" s="7">
        <v>4742</v>
      </c>
      <c r="C27" s="7">
        <v>4742</v>
      </c>
      <c r="D27" s="7">
        <v>1060</v>
      </c>
      <c r="E27" s="7">
        <f t="shared" si="2"/>
        <v>22.4</v>
      </c>
      <c r="F27" s="7">
        <v>1810.4</v>
      </c>
      <c r="G27" s="7">
        <v>905.2</v>
      </c>
      <c r="H27" s="7">
        <v>2442.9</v>
      </c>
      <c r="I27" s="7">
        <v>1221.4000000000001</v>
      </c>
      <c r="J27" s="7">
        <v>7422.8</v>
      </c>
      <c r="K27" s="7">
        <v>3590.2</v>
      </c>
      <c r="L27" s="1">
        <f t="shared" si="4"/>
        <v>16418.099999999999</v>
      </c>
      <c r="M27" s="1">
        <f t="shared" si="1"/>
        <v>6776.8</v>
      </c>
      <c r="N27" s="1">
        <v>1</v>
      </c>
      <c r="O27" s="1">
        <v>1</v>
      </c>
    </row>
    <row r="28" spans="1:15" ht="37.5" customHeight="1" x14ac:dyDescent="0.25">
      <c r="A28" s="21" t="s">
        <v>25</v>
      </c>
      <c r="B28" s="7">
        <v>1414.2</v>
      </c>
      <c r="C28" s="7">
        <v>1414.2</v>
      </c>
      <c r="D28" s="7">
        <v>743.1</v>
      </c>
      <c r="E28" s="7">
        <f t="shared" si="2"/>
        <v>52.5</v>
      </c>
      <c r="F28" s="7">
        <v>1303.8</v>
      </c>
      <c r="G28" s="7">
        <v>651.79999999999995</v>
      </c>
      <c r="H28" s="7">
        <v>2213.8000000000002</v>
      </c>
      <c r="I28" s="7">
        <v>1106.8</v>
      </c>
      <c r="J28" s="7">
        <v>8947.1</v>
      </c>
      <c r="K28" s="7">
        <v>4352.2</v>
      </c>
      <c r="L28" s="1">
        <f t="shared" si="4"/>
        <v>13878.9</v>
      </c>
      <c r="M28" s="1">
        <f t="shared" si="1"/>
        <v>6853.9</v>
      </c>
      <c r="N28" s="1">
        <v>1</v>
      </c>
      <c r="O28" s="1">
        <v>1</v>
      </c>
    </row>
    <row r="29" spans="1:15" ht="39.75" customHeight="1" x14ac:dyDescent="0.25">
      <c r="A29" s="21" t="s">
        <v>26</v>
      </c>
      <c r="B29" s="7">
        <v>2433.4</v>
      </c>
      <c r="C29" s="7">
        <v>2433.4</v>
      </c>
      <c r="D29" s="7">
        <v>1320.1</v>
      </c>
      <c r="E29" s="7">
        <f t="shared" si="2"/>
        <v>54.2</v>
      </c>
      <c r="F29" s="7">
        <v>2549.5</v>
      </c>
      <c r="G29" s="7">
        <v>1274.5999999999999</v>
      </c>
      <c r="H29" s="7">
        <v>3283.2</v>
      </c>
      <c r="I29" s="7">
        <v>1641.6</v>
      </c>
      <c r="J29" s="7">
        <v>8018.2</v>
      </c>
      <c r="K29" s="7">
        <v>3862.6</v>
      </c>
      <c r="L29" s="1">
        <f t="shared" si="4"/>
        <v>16284.3</v>
      </c>
      <c r="M29" s="1">
        <f>D29+G29+I29+K29</f>
        <v>8098.9</v>
      </c>
      <c r="N29" s="1">
        <v>1</v>
      </c>
      <c r="O29" s="1">
        <v>1</v>
      </c>
    </row>
    <row r="30" spans="1:15" ht="22.5" customHeight="1" x14ac:dyDescent="0.25">
      <c r="A30" s="22" t="s">
        <v>27</v>
      </c>
      <c r="B30" s="7">
        <f t="shared" ref="B30:O30" si="5">SUM(B11:B29)</f>
        <v>148076.9</v>
      </c>
      <c r="C30" s="7">
        <f t="shared" si="5"/>
        <v>160871.29999999999</v>
      </c>
      <c r="D30" s="7">
        <f t="shared" si="5"/>
        <v>98075.4</v>
      </c>
      <c r="E30" s="7">
        <f t="shared" si="2"/>
        <v>61</v>
      </c>
      <c r="F30" s="7">
        <f t="shared" si="5"/>
        <v>79625.100000000006</v>
      </c>
      <c r="G30" s="7">
        <f t="shared" si="5"/>
        <v>39811.199999999997</v>
      </c>
      <c r="H30" s="7">
        <f t="shared" si="5"/>
        <v>59452.6</v>
      </c>
      <c r="I30" s="7">
        <f t="shared" si="5"/>
        <v>29725.5</v>
      </c>
      <c r="J30" s="7">
        <f t="shared" si="5"/>
        <v>171425.4</v>
      </c>
      <c r="K30" s="7">
        <f t="shared" si="5"/>
        <v>82119.899999999994</v>
      </c>
      <c r="L30" s="1">
        <f t="shared" si="4"/>
        <v>471374.4</v>
      </c>
      <c r="M30" s="1">
        <f t="shared" si="4"/>
        <v>249732</v>
      </c>
      <c r="N30" s="1">
        <f t="shared" si="5"/>
        <v>20</v>
      </c>
      <c r="O30" s="1">
        <f t="shared" si="5"/>
        <v>23.8</v>
      </c>
    </row>
    <row r="31" spans="1:15" ht="15.75" x14ac:dyDescent="0.25">
      <c r="F31" s="19"/>
      <c r="M31" s="42"/>
    </row>
  </sheetData>
  <mergeCells count="37">
    <mergeCell ref="H5:H7"/>
    <mergeCell ref="A1:O2"/>
    <mergeCell ref="A3:A7"/>
    <mergeCell ref="B3:O3"/>
    <mergeCell ref="B4:E4"/>
    <mergeCell ref="F4:G4"/>
    <mergeCell ref="H4:I4"/>
    <mergeCell ref="J4:K4"/>
    <mergeCell ref="L4:M4"/>
    <mergeCell ref="N4:N7"/>
    <mergeCell ref="O4:O7"/>
    <mergeCell ref="B5:B7"/>
    <mergeCell ref="C5:C7"/>
    <mergeCell ref="E5:E7"/>
    <mergeCell ref="F5:F7"/>
    <mergeCell ref="G5:G7"/>
    <mergeCell ref="A8:A10"/>
    <mergeCell ref="B8:B9"/>
    <mergeCell ref="C8:C9"/>
    <mergeCell ref="E8:E9"/>
    <mergeCell ref="F8:F10"/>
    <mergeCell ref="M8:M10"/>
    <mergeCell ref="N8:N10"/>
    <mergeCell ref="O8:O10"/>
    <mergeCell ref="D5:D7"/>
    <mergeCell ref="D8:D9"/>
    <mergeCell ref="G8:G10"/>
    <mergeCell ref="H8:H10"/>
    <mergeCell ref="I8:I10"/>
    <mergeCell ref="J8:J10"/>
    <mergeCell ref="K8:K10"/>
    <mergeCell ref="L8:L10"/>
    <mergeCell ref="I5:I7"/>
    <mergeCell ref="J5:J7"/>
    <mergeCell ref="K5:K7"/>
    <mergeCell ref="L5:L7"/>
    <mergeCell ref="M5:M7"/>
  </mergeCells>
  <pageMargins left="0.51181102362204722" right="0.19685039370078741" top="0.35433070866141736" bottom="0.35433070866141736" header="0.31496062992125984" footer="0.31496062992125984"/>
  <pageSetup paperSize="9" scale="51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A3" sqref="A3:A10"/>
    </sheetView>
  </sheetViews>
  <sheetFormatPr defaultRowHeight="15" x14ac:dyDescent="0.25"/>
  <cols>
    <col min="1" max="1" width="42.140625" customWidth="1"/>
    <col min="2" max="2" width="24.85546875" customWidth="1"/>
    <col min="3" max="3" width="33.42578125" customWidth="1"/>
    <col min="4" max="4" width="33.140625" customWidth="1"/>
    <col min="5" max="5" width="25.85546875" customWidth="1"/>
    <col min="6" max="6" width="19.140625" customWidth="1"/>
    <col min="7" max="7" width="20.7109375" customWidth="1"/>
    <col min="8" max="8" width="28.5703125" customWidth="1"/>
    <col min="9" max="9" width="30.5703125" customWidth="1"/>
    <col min="10" max="10" width="25.5703125" customWidth="1"/>
    <col min="11" max="11" width="22.85546875" customWidth="1"/>
    <col min="12" max="12" width="18" customWidth="1"/>
    <col min="13" max="13" width="15.7109375" customWidth="1"/>
    <col min="14" max="14" width="17.28515625" customWidth="1"/>
    <col min="15" max="15" width="24.85546875" customWidth="1"/>
    <col min="16" max="16" width="24" customWidth="1"/>
    <col min="17" max="17" width="22.140625" customWidth="1"/>
    <col min="18" max="18" width="19.140625" customWidth="1"/>
    <col min="19" max="19" width="19.28515625" customWidth="1"/>
    <col min="20" max="20" width="25.85546875" customWidth="1"/>
    <col min="21" max="21" width="18.140625" customWidth="1"/>
    <col min="22" max="22" width="18.42578125" customWidth="1"/>
    <col min="23" max="23" width="17.28515625" customWidth="1"/>
  </cols>
  <sheetData>
    <row r="1" spans="1:23" ht="20.25" x14ac:dyDescent="0.3">
      <c r="I1" s="83" t="s">
        <v>32</v>
      </c>
      <c r="J1" s="83"/>
      <c r="K1" s="83"/>
      <c r="L1" s="83"/>
      <c r="M1" s="46"/>
    </row>
    <row r="2" spans="1:23" ht="20.25" x14ac:dyDescent="0.25">
      <c r="A2" s="84" t="s">
        <v>138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3" ht="157.5" customHeight="1" x14ac:dyDescent="0.3">
      <c r="A3" s="63" t="s">
        <v>33</v>
      </c>
      <c r="B3" s="85" t="s">
        <v>77</v>
      </c>
      <c r="C3" s="86"/>
      <c r="D3" s="87"/>
      <c r="E3" s="88" t="s">
        <v>0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63" t="s">
        <v>1</v>
      </c>
      <c r="U3" s="63" t="s">
        <v>2</v>
      </c>
      <c r="V3" s="63"/>
      <c r="W3" s="2"/>
    </row>
    <row r="4" spans="1:23" ht="18.75" x14ac:dyDescent="0.3">
      <c r="A4" s="63"/>
      <c r="B4" s="63" t="s">
        <v>3</v>
      </c>
      <c r="C4" s="63" t="s">
        <v>31</v>
      </c>
      <c r="D4" s="70" t="s">
        <v>39</v>
      </c>
      <c r="E4" s="63" t="s">
        <v>104</v>
      </c>
      <c r="F4" s="63" t="s">
        <v>29</v>
      </c>
      <c r="G4" s="63" t="s">
        <v>80</v>
      </c>
      <c r="H4" s="63" t="s">
        <v>42</v>
      </c>
      <c r="I4" s="63" t="s">
        <v>103</v>
      </c>
      <c r="J4" s="74" t="s">
        <v>129</v>
      </c>
      <c r="K4" s="75"/>
      <c r="L4" s="75"/>
      <c r="M4" s="75"/>
      <c r="N4" s="75"/>
      <c r="O4" s="75"/>
      <c r="P4" s="76"/>
      <c r="Q4" s="63" t="s">
        <v>4</v>
      </c>
      <c r="R4" s="65" t="s">
        <v>30</v>
      </c>
      <c r="S4" s="66"/>
      <c r="T4" s="63"/>
      <c r="U4" s="63" t="s">
        <v>5</v>
      </c>
      <c r="V4" s="63" t="s">
        <v>6</v>
      </c>
      <c r="W4" s="2"/>
    </row>
    <row r="5" spans="1:23" ht="18.75" x14ac:dyDescent="0.3">
      <c r="A5" s="63"/>
      <c r="B5" s="63"/>
      <c r="C5" s="64"/>
      <c r="D5" s="89"/>
      <c r="E5" s="64"/>
      <c r="F5" s="64"/>
      <c r="G5" s="64"/>
      <c r="H5" s="64"/>
      <c r="I5" s="64"/>
      <c r="J5" s="77"/>
      <c r="K5" s="78"/>
      <c r="L5" s="78"/>
      <c r="M5" s="78"/>
      <c r="N5" s="78"/>
      <c r="O5" s="78"/>
      <c r="P5" s="79"/>
      <c r="Q5" s="64"/>
      <c r="R5" s="66"/>
      <c r="S5" s="66"/>
      <c r="T5" s="63"/>
      <c r="U5" s="64"/>
      <c r="V5" s="64"/>
      <c r="W5" s="2"/>
    </row>
    <row r="6" spans="1:23" ht="18.75" x14ac:dyDescent="0.3">
      <c r="A6" s="63"/>
      <c r="B6" s="63"/>
      <c r="C6" s="64"/>
      <c r="D6" s="89"/>
      <c r="E6" s="64"/>
      <c r="F6" s="64"/>
      <c r="G6" s="64"/>
      <c r="H6" s="64"/>
      <c r="I6" s="64"/>
      <c r="J6" s="77"/>
      <c r="K6" s="78"/>
      <c r="L6" s="78"/>
      <c r="M6" s="78"/>
      <c r="N6" s="78"/>
      <c r="O6" s="78"/>
      <c r="P6" s="79"/>
      <c r="Q6" s="64"/>
      <c r="R6" s="66"/>
      <c r="S6" s="66"/>
      <c r="T6" s="63"/>
      <c r="U6" s="64"/>
      <c r="V6" s="64"/>
      <c r="W6" s="2"/>
    </row>
    <row r="7" spans="1:23" ht="18.75" x14ac:dyDescent="0.3">
      <c r="A7" s="63"/>
      <c r="B7" s="63"/>
      <c r="C7" s="64"/>
      <c r="D7" s="89"/>
      <c r="E7" s="64"/>
      <c r="F7" s="64"/>
      <c r="G7" s="64"/>
      <c r="H7" s="64"/>
      <c r="I7" s="64"/>
      <c r="J7" s="80"/>
      <c r="K7" s="81"/>
      <c r="L7" s="81"/>
      <c r="M7" s="81"/>
      <c r="N7" s="81"/>
      <c r="O7" s="81"/>
      <c r="P7" s="82"/>
      <c r="Q7" s="64"/>
      <c r="R7" s="66"/>
      <c r="S7" s="66"/>
      <c r="T7" s="63"/>
      <c r="U7" s="64"/>
      <c r="V7" s="64"/>
      <c r="W7" s="2"/>
    </row>
    <row r="8" spans="1:23" ht="18.75" x14ac:dyDescent="0.3">
      <c r="A8" s="63"/>
      <c r="B8" s="63"/>
      <c r="C8" s="64"/>
      <c r="D8" s="89"/>
      <c r="E8" s="64"/>
      <c r="F8" s="64"/>
      <c r="G8" s="64"/>
      <c r="H8" s="64"/>
      <c r="I8" s="64"/>
      <c r="J8" s="63" t="s">
        <v>34</v>
      </c>
      <c r="K8" s="67" t="s">
        <v>7</v>
      </c>
      <c r="L8" s="68"/>
      <c r="M8" s="68"/>
      <c r="N8" s="68"/>
      <c r="O8" s="68"/>
      <c r="P8" s="69"/>
      <c r="Q8" s="64"/>
      <c r="R8" s="65" t="s">
        <v>35</v>
      </c>
      <c r="S8" s="65" t="s">
        <v>61</v>
      </c>
      <c r="T8" s="63"/>
      <c r="U8" s="64"/>
      <c r="V8" s="64"/>
      <c r="W8" s="2"/>
    </row>
    <row r="9" spans="1:23" ht="19.5" x14ac:dyDescent="0.3">
      <c r="A9" s="63"/>
      <c r="B9" s="63"/>
      <c r="C9" s="64"/>
      <c r="D9" s="89"/>
      <c r="E9" s="64"/>
      <c r="F9" s="64"/>
      <c r="G9" s="64"/>
      <c r="H9" s="64"/>
      <c r="I9" s="64"/>
      <c r="J9" s="63"/>
      <c r="K9" s="70" t="s">
        <v>8</v>
      </c>
      <c r="L9" s="72" t="s">
        <v>62</v>
      </c>
      <c r="M9" s="73"/>
      <c r="N9" s="70" t="s">
        <v>9</v>
      </c>
      <c r="O9" s="90" t="s">
        <v>62</v>
      </c>
      <c r="P9" s="90"/>
      <c r="Q9" s="64"/>
      <c r="R9" s="65"/>
      <c r="S9" s="65"/>
      <c r="T9" s="63"/>
      <c r="U9" s="64"/>
      <c r="V9" s="64"/>
      <c r="W9" s="2"/>
    </row>
    <row r="10" spans="1:23" ht="174.75" customHeight="1" x14ac:dyDescent="0.3">
      <c r="A10" s="63"/>
      <c r="B10" s="63"/>
      <c r="C10" s="64"/>
      <c r="D10" s="71"/>
      <c r="E10" s="64"/>
      <c r="F10" s="64"/>
      <c r="G10" s="64"/>
      <c r="H10" s="64"/>
      <c r="I10" s="64"/>
      <c r="J10" s="63"/>
      <c r="K10" s="71"/>
      <c r="L10" s="25" t="s">
        <v>73</v>
      </c>
      <c r="M10" s="25" t="s">
        <v>74</v>
      </c>
      <c r="N10" s="71"/>
      <c r="O10" s="31" t="s">
        <v>75</v>
      </c>
      <c r="P10" s="31" t="s">
        <v>76</v>
      </c>
      <c r="Q10" s="64"/>
      <c r="R10" s="65"/>
      <c r="S10" s="65"/>
      <c r="T10" s="63"/>
      <c r="U10" s="64"/>
      <c r="V10" s="64"/>
      <c r="W10" s="2"/>
    </row>
    <row r="11" spans="1:23" ht="37.5" customHeight="1" thickBot="1" x14ac:dyDescent="0.3">
      <c r="A11" s="15">
        <v>1</v>
      </c>
      <c r="B11" s="10">
        <v>2</v>
      </c>
      <c r="C11" s="9">
        <v>3</v>
      </c>
      <c r="D11" s="9" t="s">
        <v>40</v>
      </c>
      <c r="E11" s="39" t="s">
        <v>114</v>
      </c>
      <c r="F11" s="9">
        <v>5</v>
      </c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5">
        <v>11</v>
      </c>
      <c r="M11" s="9" t="s">
        <v>59</v>
      </c>
      <c r="N11" s="9">
        <v>12</v>
      </c>
      <c r="O11" s="9" t="s">
        <v>60</v>
      </c>
      <c r="P11" s="9" t="s">
        <v>78</v>
      </c>
      <c r="Q11" s="9">
        <v>13</v>
      </c>
      <c r="R11" s="9">
        <v>14</v>
      </c>
      <c r="S11" s="9">
        <v>15</v>
      </c>
      <c r="T11" s="9">
        <v>16</v>
      </c>
      <c r="U11" s="9">
        <v>17</v>
      </c>
      <c r="V11" s="9">
        <v>18</v>
      </c>
    </row>
    <row r="12" spans="1:23" ht="40.5" x14ac:dyDescent="0.25">
      <c r="A12" s="12" t="s">
        <v>10</v>
      </c>
      <c r="B12" s="1">
        <v>155605.29999999999</v>
      </c>
      <c r="C12" s="1">
        <v>129190.2</v>
      </c>
      <c r="D12" s="1">
        <f>C12/B12*100</f>
        <v>83</v>
      </c>
      <c r="E12" s="1">
        <v>8.6</v>
      </c>
      <c r="F12" s="1">
        <f t="shared" ref="F12:F15" si="0">B12*E12%</f>
        <v>13382.1</v>
      </c>
      <c r="G12" s="1">
        <f t="shared" ref="G12:G31" si="1">(F12+L12+M12+P12+O12)</f>
        <v>15276.3</v>
      </c>
      <c r="H12" s="1">
        <f t="shared" ref="H12:H30" si="2">C12*E12%</f>
        <v>11110.4</v>
      </c>
      <c r="I12" s="1">
        <f t="shared" ref="I12:I31" si="3">(H12+L12+M12+P12+O12)</f>
        <v>13004.6</v>
      </c>
      <c r="J12" s="1">
        <f t="shared" ref="J12:J30" si="4">K12+N12</f>
        <v>13132.7</v>
      </c>
      <c r="K12" s="1">
        <v>7084.9</v>
      </c>
      <c r="L12" s="1">
        <v>1677.7</v>
      </c>
      <c r="M12" s="1">
        <v>8.6999999999999993</v>
      </c>
      <c r="N12" s="1">
        <v>6047.8</v>
      </c>
      <c r="O12" s="1">
        <v>207.8</v>
      </c>
      <c r="P12" s="1">
        <v>0</v>
      </c>
      <c r="Q12" s="1">
        <v>10491.9</v>
      </c>
      <c r="R12" s="7">
        <f t="shared" ref="R12:R30" si="5">J12-G12</f>
        <v>-2143.6</v>
      </c>
      <c r="S12" s="7">
        <f t="shared" ref="S12:S30" si="6">Q12-I12</f>
        <v>-2512.6999999999998</v>
      </c>
      <c r="T12" s="29"/>
      <c r="U12" s="1">
        <v>2</v>
      </c>
      <c r="V12" s="7">
        <v>3.5</v>
      </c>
    </row>
    <row r="13" spans="1:23" ht="59.25" customHeight="1" x14ac:dyDescent="0.25">
      <c r="A13" s="12" t="s">
        <v>43</v>
      </c>
      <c r="B13" s="1">
        <v>9842.4</v>
      </c>
      <c r="C13" s="1">
        <v>8007.6</v>
      </c>
      <c r="D13" s="1">
        <f t="shared" ref="D13:D31" si="7">C13/B13*100</f>
        <v>81.400000000000006</v>
      </c>
      <c r="E13" s="1">
        <v>33.299999999999997</v>
      </c>
      <c r="F13" s="1">
        <f t="shared" si="0"/>
        <v>3277.5</v>
      </c>
      <c r="G13" s="1">
        <f t="shared" si="1"/>
        <v>3285.2</v>
      </c>
      <c r="H13" s="1">
        <f t="shared" si="2"/>
        <v>2666.5</v>
      </c>
      <c r="I13" s="1">
        <f t="shared" si="3"/>
        <v>2674.2</v>
      </c>
      <c r="J13" s="1">
        <f t="shared" si="4"/>
        <v>3053.6</v>
      </c>
      <c r="K13" s="7">
        <v>1995.4</v>
      </c>
      <c r="L13" s="1">
        <v>0</v>
      </c>
      <c r="M13" s="1">
        <v>7.7</v>
      </c>
      <c r="N13" s="7">
        <v>1058.2</v>
      </c>
      <c r="O13" s="7">
        <v>0</v>
      </c>
      <c r="P13" s="7">
        <v>0</v>
      </c>
      <c r="Q13" s="1">
        <v>2383.1</v>
      </c>
      <c r="R13" s="3">
        <f t="shared" si="5"/>
        <v>-231.6</v>
      </c>
      <c r="S13" s="3">
        <f t="shared" si="6"/>
        <v>-291.10000000000002</v>
      </c>
      <c r="T13" s="24"/>
      <c r="U13" s="1">
        <v>1</v>
      </c>
      <c r="V13" s="7">
        <v>1</v>
      </c>
    </row>
    <row r="14" spans="1:23" ht="54.75" customHeight="1" x14ac:dyDescent="0.25">
      <c r="A14" s="13" t="s">
        <v>11</v>
      </c>
      <c r="B14" s="1">
        <v>20133.5</v>
      </c>
      <c r="C14" s="1">
        <v>15554.2</v>
      </c>
      <c r="D14" s="1">
        <f t="shared" si="7"/>
        <v>77.3</v>
      </c>
      <c r="E14" s="1">
        <v>16.7</v>
      </c>
      <c r="F14" s="1">
        <f t="shared" si="0"/>
        <v>3362.3</v>
      </c>
      <c r="G14" s="1">
        <f t="shared" si="1"/>
        <v>3362.3</v>
      </c>
      <c r="H14" s="1">
        <f t="shared" si="2"/>
        <v>2597.6</v>
      </c>
      <c r="I14" s="1">
        <f t="shared" si="3"/>
        <v>2597.6</v>
      </c>
      <c r="J14" s="1">
        <f t="shared" si="4"/>
        <v>2911.8</v>
      </c>
      <c r="K14" s="7">
        <v>2570.6</v>
      </c>
      <c r="L14" s="1">
        <v>0</v>
      </c>
      <c r="M14" s="7">
        <v>0</v>
      </c>
      <c r="N14" s="1">
        <v>341.2</v>
      </c>
      <c r="O14" s="1">
        <v>0</v>
      </c>
      <c r="P14" s="1">
        <v>0</v>
      </c>
      <c r="Q14" s="1">
        <v>1889.5</v>
      </c>
      <c r="R14" s="7">
        <f t="shared" si="5"/>
        <v>-450.5</v>
      </c>
      <c r="S14" s="7">
        <f t="shared" si="6"/>
        <v>-708.1</v>
      </c>
      <c r="T14" s="16"/>
      <c r="U14" s="1">
        <v>1</v>
      </c>
      <c r="V14" s="1">
        <v>0.3</v>
      </c>
    </row>
    <row r="15" spans="1:23" ht="67.5" customHeight="1" x14ac:dyDescent="0.25">
      <c r="A15" s="13" t="s">
        <v>12</v>
      </c>
      <c r="B15" s="1">
        <v>26558.5</v>
      </c>
      <c r="C15" s="1">
        <v>20675.900000000001</v>
      </c>
      <c r="D15" s="1">
        <f t="shared" si="7"/>
        <v>77.900000000000006</v>
      </c>
      <c r="E15" s="1">
        <v>21.8</v>
      </c>
      <c r="F15" s="1">
        <f t="shared" si="0"/>
        <v>5789.8</v>
      </c>
      <c r="G15" s="1">
        <f t="shared" si="1"/>
        <v>5789.8</v>
      </c>
      <c r="H15" s="1">
        <f>C15*E15%</f>
        <v>4507.3</v>
      </c>
      <c r="I15" s="1">
        <f t="shared" si="3"/>
        <v>4507.3</v>
      </c>
      <c r="J15" s="1">
        <f t="shared" si="4"/>
        <v>3481.7</v>
      </c>
      <c r="K15" s="1">
        <v>2305</v>
      </c>
      <c r="L15" s="1">
        <v>0</v>
      </c>
      <c r="M15" s="7">
        <v>0</v>
      </c>
      <c r="N15" s="1">
        <v>1176.7</v>
      </c>
      <c r="O15" s="1">
        <v>0</v>
      </c>
      <c r="P15" s="1">
        <v>0</v>
      </c>
      <c r="Q15" s="1">
        <v>2813.1</v>
      </c>
      <c r="R15" s="7">
        <f t="shared" si="5"/>
        <v>-2308.1</v>
      </c>
      <c r="S15" s="7">
        <f t="shared" si="6"/>
        <v>-1694.2</v>
      </c>
      <c r="T15" s="16"/>
      <c r="U15" s="1">
        <v>1</v>
      </c>
      <c r="V15" s="1">
        <v>1</v>
      </c>
    </row>
    <row r="16" spans="1:23" ht="62.25" customHeight="1" x14ac:dyDescent="0.25">
      <c r="A16" s="13" t="s">
        <v>13</v>
      </c>
      <c r="B16" s="1">
        <v>22765.200000000001</v>
      </c>
      <c r="C16" s="1">
        <v>18202.7</v>
      </c>
      <c r="D16" s="1">
        <f t="shared" si="7"/>
        <v>80</v>
      </c>
      <c r="E16" s="1">
        <v>26.1</v>
      </c>
      <c r="F16" s="1">
        <f>B16*E16%</f>
        <v>5941.7</v>
      </c>
      <c r="G16" s="1">
        <f t="shared" si="1"/>
        <v>7286.1</v>
      </c>
      <c r="H16" s="1">
        <f t="shared" si="2"/>
        <v>4750.8999999999996</v>
      </c>
      <c r="I16" s="1">
        <f t="shared" si="3"/>
        <v>6095.3</v>
      </c>
      <c r="J16" s="1">
        <f t="shared" si="4"/>
        <v>5449.9</v>
      </c>
      <c r="K16" s="1">
        <v>3487.4</v>
      </c>
      <c r="L16" s="1">
        <v>1084.2</v>
      </c>
      <c r="M16" s="7">
        <v>260.2</v>
      </c>
      <c r="N16" s="1">
        <v>1962.5</v>
      </c>
      <c r="O16" s="1">
        <v>0</v>
      </c>
      <c r="P16" s="1">
        <v>0</v>
      </c>
      <c r="Q16" s="1">
        <v>4722.8999999999996</v>
      </c>
      <c r="R16" s="7">
        <f t="shared" si="5"/>
        <v>-1836.2</v>
      </c>
      <c r="S16" s="7">
        <f t="shared" si="6"/>
        <v>-1372.4</v>
      </c>
      <c r="T16" s="16"/>
      <c r="U16" s="1">
        <v>1</v>
      </c>
      <c r="V16" s="1">
        <v>2</v>
      </c>
    </row>
    <row r="17" spans="1:22" ht="63" customHeight="1" x14ac:dyDescent="0.25">
      <c r="A17" s="13" t="s">
        <v>14</v>
      </c>
      <c r="B17" s="1">
        <v>10874.4</v>
      </c>
      <c r="C17" s="1">
        <v>8309.1</v>
      </c>
      <c r="D17" s="1">
        <f t="shared" si="7"/>
        <v>76.400000000000006</v>
      </c>
      <c r="E17" s="1">
        <v>28.2</v>
      </c>
      <c r="F17" s="1">
        <f t="shared" ref="F17:F30" si="8">B17*E17%</f>
        <v>3066.6</v>
      </c>
      <c r="G17" s="1">
        <f t="shared" si="1"/>
        <v>3297</v>
      </c>
      <c r="H17" s="1">
        <f t="shared" si="2"/>
        <v>2343.1999999999998</v>
      </c>
      <c r="I17" s="1">
        <f t="shared" si="3"/>
        <v>2573.6</v>
      </c>
      <c r="J17" s="1">
        <f t="shared" si="4"/>
        <v>3137</v>
      </c>
      <c r="K17" s="1">
        <v>2132.8000000000002</v>
      </c>
      <c r="L17" s="1">
        <v>0</v>
      </c>
      <c r="M17" s="7">
        <v>230.4</v>
      </c>
      <c r="N17" s="1">
        <v>1004.2</v>
      </c>
      <c r="O17" s="1">
        <v>0</v>
      </c>
      <c r="P17" s="1">
        <v>0</v>
      </c>
      <c r="Q17" s="1">
        <v>2447.8000000000002</v>
      </c>
      <c r="R17" s="3">
        <f t="shared" si="5"/>
        <v>-160</v>
      </c>
      <c r="S17" s="7">
        <f t="shared" si="6"/>
        <v>-125.8</v>
      </c>
      <c r="T17" s="16"/>
      <c r="U17" s="1">
        <v>1</v>
      </c>
      <c r="V17" s="1">
        <v>1</v>
      </c>
    </row>
    <row r="18" spans="1:22" ht="54" customHeight="1" x14ac:dyDescent="0.25">
      <c r="A18" s="13" t="s">
        <v>15</v>
      </c>
      <c r="B18" s="1">
        <v>15337.5</v>
      </c>
      <c r="C18" s="1">
        <v>10968.8</v>
      </c>
      <c r="D18" s="1">
        <f t="shared" si="7"/>
        <v>71.5</v>
      </c>
      <c r="E18" s="1">
        <v>30.1</v>
      </c>
      <c r="F18" s="1">
        <f t="shared" si="8"/>
        <v>4616.6000000000004</v>
      </c>
      <c r="G18" s="1">
        <f t="shared" si="1"/>
        <v>4876.8</v>
      </c>
      <c r="H18" s="1">
        <f t="shared" si="2"/>
        <v>3301.6</v>
      </c>
      <c r="I18" s="1">
        <f t="shared" si="3"/>
        <v>3561.8</v>
      </c>
      <c r="J18" s="1">
        <f t="shared" si="4"/>
        <v>4868.7</v>
      </c>
      <c r="K18" s="1">
        <v>2728.9</v>
      </c>
      <c r="L18" s="1">
        <v>0</v>
      </c>
      <c r="M18" s="1">
        <v>260.2</v>
      </c>
      <c r="N18" s="1">
        <v>2139.8000000000002</v>
      </c>
      <c r="O18" s="1">
        <v>0</v>
      </c>
      <c r="P18" s="1">
        <v>0</v>
      </c>
      <c r="Q18" s="1">
        <v>3315.2</v>
      </c>
      <c r="R18" s="7">
        <f t="shared" si="5"/>
        <v>-8.1</v>
      </c>
      <c r="S18" s="3">
        <f t="shared" si="6"/>
        <v>-246.6</v>
      </c>
      <c r="T18" s="18"/>
      <c r="U18" s="1">
        <v>1</v>
      </c>
      <c r="V18" s="1">
        <v>2</v>
      </c>
    </row>
    <row r="19" spans="1:22" ht="70.5" customHeight="1" x14ac:dyDescent="0.25">
      <c r="A19" s="13" t="s">
        <v>16</v>
      </c>
      <c r="B19" s="1">
        <v>14404.9</v>
      </c>
      <c r="C19" s="1">
        <v>10613.7</v>
      </c>
      <c r="D19" s="1">
        <f t="shared" si="7"/>
        <v>73.7</v>
      </c>
      <c r="E19" s="1">
        <v>24.9</v>
      </c>
      <c r="F19" s="1">
        <f t="shared" si="8"/>
        <v>3586.8</v>
      </c>
      <c r="G19" s="1">
        <f t="shared" si="1"/>
        <v>3663.6</v>
      </c>
      <c r="H19" s="1">
        <f t="shared" si="2"/>
        <v>2642.8</v>
      </c>
      <c r="I19" s="1">
        <f t="shared" si="3"/>
        <v>2719.6</v>
      </c>
      <c r="J19" s="1">
        <f t="shared" si="4"/>
        <v>3339.4</v>
      </c>
      <c r="K19" s="7">
        <v>2278.5</v>
      </c>
      <c r="L19" s="1">
        <v>0</v>
      </c>
      <c r="M19" s="1">
        <v>76.8</v>
      </c>
      <c r="N19" s="1">
        <v>1060.9000000000001</v>
      </c>
      <c r="O19" s="1">
        <v>0</v>
      </c>
      <c r="P19" s="1">
        <v>0</v>
      </c>
      <c r="Q19" s="1">
        <v>2553</v>
      </c>
      <c r="R19" s="7">
        <f t="shared" si="5"/>
        <v>-324.2</v>
      </c>
      <c r="S19" s="7">
        <f t="shared" si="6"/>
        <v>-166.6</v>
      </c>
      <c r="T19" s="16"/>
      <c r="U19" s="1">
        <v>1</v>
      </c>
      <c r="V19" s="7">
        <v>1</v>
      </c>
    </row>
    <row r="20" spans="1:22" ht="60" customHeight="1" x14ac:dyDescent="0.25">
      <c r="A20" s="13" t="s">
        <v>17</v>
      </c>
      <c r="B20" s="1">
        <v>17162.599999999999</v>
      </c>
      <c r="C20" s="1">
        <v>13053.1</v>
      </c>
      <c r="D20" s="1">
        <f t="shared" si="7"/>
        <v>76.099999999999994</v>
      </c>
      <c r="E20" s="1">
        <v>26</v>
      </c>
      <c r="F20" s="1">
        <f t="shared" si="8"/>
        <v>4462.3</v>
      </c>
      <c r="G20" s="1">
        <f>(F20+L20+M20+P20+O20)</f>
        <v>4722.5</v>
      </c>
      <c r="H20" s="1">
        <f t="shared" si="2"/>
        <v>3393.8</v>
      </c>
      <c r="I20" s="1">
        <f t="shared" si="3"/>
        <v>3654</v>
      </c>
      <c r="J20" s="1">
        <f t="shared" si="4"/>
        <v>3713.8</v>
      </c>
      <c r="K20" s="1">
        <v>2788.1</v>
      </c>
      <c r="L20" s="1">
        <v>0</v>
      </c>
      <c r="M20" s="1">
        <v>260.2</v>
      </c>
      <c r="N20" s="1">
        <v>925.7</v>
      </c>
      <c r="O20" s="1">
        <v>0</v>
      </c>
      <c r="P20" s="1">
        <v>0</v>
      </c>
      <c r="Q20" s="1">
        <v>2955.6</v>
      </c>
      <c r="R20" s="7">
        <f t="shared" si="5"/>
        <v>-1008.7</v>
      </c>
      <c r="S20" s="7">
        <f t="shared" si="6"/>
        <v>-698.4</v>
      </c>
      <c r="T20" s="11"/>
      <c r="U20" s="1">
        <v>1</v>
      </c>
      <c r="V20" s="1">
        <v>1</v>
      </c>
    </row>
    <row r="21" spans="1:22" ht="50.25" customHeight="1" x14ac:dyDescent="0.25">
      <c r="A21" s="13" t="s">
        <v>18</v>
      </c>
      <c r="B21" s="1">
        <v>16362.1</v>
      </c>
      <c r="C21" s="1">
        <v>12061.6</v>
      </c>
      <c r="D21" s="1">
        <f t="shared" si="7"/>
        <v>73.7</v>
      </c>
      <c r="E21" s="1">
        <v>26.3</v>
      </c>
      <c r="F21" s="1">
        <f t="shared" si="8"/>
        <v>4303.2</v>
      </c>
      <c r="G21" s="1">
        <f t="shared" si="1"/>
        <v>4563.3999999999996</v>
      </c>
      <c r="H21" s="1">
        <f t="shared" si="2"/>
        <v>3172.2</v>
      </c>
      <c r="I21" s="1">
        <f t="shared" si="3"/>
        <v>3432.4</v>
      </c>
      <c r="J21" s="7">
        <f t="shared" si="4"/>
        <v>3805.7</v>
      </c>
      <c r="K21" s="7">
        <v>2498.5</v>
      </c>
      <c r="L21" s="1">
        <v>0</v>
      </c>
      <c r="M21" s="1">
        <v>260.2</v>
      </c>
      <c r="N21" s="1">
        <v>1307.2</v>
      </c>
      <c r="O21" s="1">
        <v>0</v>
      </c>
      <c r="P21" s="1">
        <v>0</v>
      </c>
      <c r="Q21" s="1">
        <v>3118.8</v>
      </c>
      <c r="R21" s="3">
        <f t="shared" si="5"/>
        <v>-757.7</v>
      </c>
      <c r="S21" s="7">
        <f t="shared" si="6"/>
        <v>-313.60000000000002</v>
      </c>
      <c r="T21" s="41"/>
      <c r="U21" s="1">
        <v>1</v>
      </c>
      <c r="V21" s="1">
        <v>1</v>
      </c>
    </row>
    <row r="22" spans="1:22" ht="58.5" customHeight="1" x14ac:dyDescent="0.25">
      <c r="A22" s="13" t="s">
        <v>19</v>
      </c>
      <c r="B22" s="1">
        <v>23222.1</v>
      </c>
      <c r="C22" s="7">
        <v>17581.3</v>
      </c>
      <c r="D22" s="1">
        <f t="shared" si="7"/>
        <v>75.7</v>
      </c>
      <c r="E22" s="1">
        <v>25.2</v>
      </c>
      <c r="F22" s="1">
        <f t="shared" si="8"/>
        <v>5852</v>
      </c>
      <c r="G22" s="7">
        <f t="shared" si="1"/>
        <v>5928.8</v>
      </c>
      <c r="H22" s="7">
        <f t="shared" si="2"/>
        <v>4430.5</v>
      </c>
      <c r="I22" s="7">
        <f t="shared" si="3"/>
        <v>4507.3</v>
      </c>
      <c r="J22" s="7">
        <f t="shared" si="4"/>
        <v>5213.1000000000004</v>
      </c>
      <c r="K22" s="1">
        <v>2760.5</v>
      </c>
      <c r="L22" s="1">
        <v>0</v>
      </c>
      <c r="M22" s="1">
        <v>76.8</v>
      </c>
      <c r="N22" s="1">
        <v>2452.6</v>
      </c>
      <c r="O22" s="1">
        <v>0</v>
      </c>
      <c r="P22" s="1">
        <v>0</v>
      </c>
      <c r="Q22" s="1">
        <v>3648.4</v>
      </c>
      <c r="R22" s="7">
        <f t="shared" si="5"/>
        <v>-715.7</v>
      </c>
      <c r="S22" s="7">
        <f t="shared" si="6"/>
        <v>-858.9</v>
      </c>
      <c r="T22" s="16"/>
      <c r="U22" s="1">
        <v>1</v>
      </c>
      <c r="V22" s="1">
        <v>2</v>
      </c>
    </row>
    <row r="23" spans="1:22" ht="63.75" customHeight="1" x14ac:dyDescent="0.25">
      <c r="A23" s="13" t="s">
        <v>20</v>
      </c>
      <c r="B23" s="1">
        <v>27727.8</v>
      </c>
      <c r="C23" s="1">
        <v>20383.599999999999</v>
      </c>
      <c r="D23" s="1">
        <f t="shared" si="7"/>
        <v>73.5</v>
      </c>
      <c r="E23" s="1">
        <v>21.5</v>
      </c>
      <c r="F23" s="1">
        <f t="shared" si="8"/>
        <v>5961.5</v>
      </c>
      <c r="G23" s="7">
        <f t="shared" si="1"/>
        <v>6191.9</v>
      </c>
      <c r="H23" s="7">
        <f t="shared" si="2"/>
        <v>4382.5</v>
      </c>
      <c r="I23" s="7">
        <f t="shared" si="3"/>
        <v>4612.8999999999996</v>
      </c>
      <c r="J23" s="7">
        <f t="shared" si="4"/>
        <v>4014</v>
      </c>
      <c r="K23" s="1">
        <v>2680.4</v>
      </c>
      <c r="L23" s="1">
        <v>0</v>
      </c>
      <c r="M23" s="1">
        <v>230.4</v>
      </c>
      <c r="N23" s="1">
        <v>1333.6</v>
      </c>
      <c r="O23" s="1">
        <v>0</v>
      </c>
      <c r="P23" s="1">
        <v>0</v>
      </c>
      <c r="Q23" s="1">
        <v>3039.5</v>
      </c>
      <c r="R23" s="7">
        <f t="shared" si="5"/>
        <v>-2177.9</v>
      </c>
      <c r="S23" s="7">
        <f t="shared" si="6"/>
        <v>-1573.4</v>
      </c>
      <c r="T23" s="1"/>
      <c r="U23" s="1">
        <v>1</v>
      </c>
      <c r="V23" s="7">
        <v>1</v>
      </c>
    </row>
    <row r="24" spans="1:22" ht="54" customHeight="1" x14ac:dyDescent="0.25">
      <c r="A24" s="13" t="s">
        <v>28</v>
      </c>
      <c r="B24" s="1">
        <v>18357.900000000001</v>
      </c>
      <c r="C24" s="1">
        <v>14556.4</v>
      </c>
      <c r="D24" s="36">
        <f t="shared" si="7"/>
        <v>79.290000000000006</v>
      </c>
      <c r="E24" s="1">
        <v>16.899999999999999</v>
      </c>
      <c r="F24" s="1">
        <f t="shared" si="8"/>
        <v>3102.5</v>
      </c>
      <c r="G24" s="7">
        <f t="shared" si="1"/>
        <v>3179.3</v>
      </c>
      <c r="H24" s="7">
        <f t="shared" si="2"/>
        <v>2460</v>
      </c>
      <c r="I24" s="7">
        <f t="shared" si="3"/>
        <v>2536.8000000000002</v>
      </c>
      <c r="J24" s="7">
        <f t="shared" si="4"/>
        <v>3107</v>
      </c>
      <c r="K24" s="1">
        <v>2151.4</v>
      </c>
      <c r="L24" s="1">
        <v>0</v>
      </c>
      <c r="M24" s="1">
        <v>76.8</v>
      </c>
      <c r="N24" s="1">
        <v>955.6</v>
      </c>
      <c r="O24" s="1">
        <v>0</v>
      </c>
      <c r="P24" s="1">
        <v>0</v>
      </c>
      <c r="Q24" s="1">
        <v>2139</v>
      </c>
      <c r="R24" s="7">
        <f t="shared" si="5"/>
        <v>-72.3</v>
      </c>
      <c r="S24" s="7">
        <f t="shared" si="6"/>
        <v>-397.8</v>
      </c>
      <c r="T24" s="24"/>
      <c r="U24" s="1">
        <v>1</v>
      </c>
      <c r="V24" s="1">
        <v>1</v>
      </c>
    </row>
    <row r="25" spans="1:22" ht="54.75" customHeight="1" x14ac:dyDescent="0.25">
      <c r="A25" s="13" t="s">
        <v>21</v>
      </c>
      <c r="B25" s="1">
        <v>17774.3</v>
      </c>
      <c r="C25" s="1">
        <v>13254.7</v>
      </c>
      <c r="D25" s="1">
        <f t="shared" si="7"/>
        <v>74.599999999999994</v>
      </c>
      <c r="E25" s="1">
        <v>23.6</v>
      </c>
      <c r="F25" s="1">
        <f t="shared" si="8"/>
        <v>4194.7</v>
      </c>
      <c r="G25" s="1">
        <f t="shared" si="1"/>
        <v>5303.6</v>
      </c>
      <c r="H25" s="1">
        <f t="shared" si="2"/>
        <v>3128.1</v>
      </c>
      <c r="I25" s="1">
        <f t="shared" si="3"/>
        <v>4237</v>
      </c>
      <c r="J25" s="1">
        <f t="shared" si="4"/>
        <v>4151.8</v>
      </c>
      <c r="K25" s="1">
        <v>3024.1</v>
      </c>
      <c r="L25" s="1">
        <v>848.7</v>
      </c>
      <c r="M25" s="1">
        <v>260.2</v>
      </c>
      <c r="N25" s="1">
        <v>1127.7</v>
      </c>
      <c r="O25" s="1">
        <v>0</v>
      </c>
      <c r="P25" s="1">
        <v>0</v>
      </c>
      <c r="Q25" s="7">
        <v>3838</v>
      </c>
      <c r="R25" s="7">
        <f t="shared" si="5"/>
        <v>-1151.8</v>
      </c>
      <c r="S25" s="7">
        <f t="shared" si="6"/>
        <v>-399</v>
      </c>
      <c r="T25" s="16"/>
      <c r="U25" s="1">
        <v>1</v>
      </c>
      <c r="V25" s="1">
        <v>1</v>
      </c>
    </row>
    <row r="26" spans="1:22" ht="57" customHeight="1" x14ac:dyDescent="0.25">
      <c r="A26" s="13" t="s">
        <v>22</v>
      </c>
      <c r="B26" s="1">
        <v>15789</v>
      </c>
      <c r="C26" s="1">
        <v>11493.7</v>
      </c>
      <c r="D26" s="1">
        <f t="shared" si="7"/>
        <v>72.8</v>
      </c>
      <c r="E26" s="1">
        <v>26.8</v>
      </c>
      <c r="F26" s="1">
        <f t="shared" si="8"/>
        <v>4231.5</v>
      </c>
      <c r="G26" s="1">
        <f t="shared" si="1"/>
        <v>4463.8999999999996</v>
      </c>
      <c r="H26" s="1">
        <f t="shared" si="2"/>
        <v>3080.3</v>
      </c>
      <c r="I26" s="1">
        <f t="shared" si="3"/>
        <v>3312.7</v>
      </c>
      <c r="J26" s="1">
        <f t="shared" si="4"/>
        <v>3687.9</v>
      </c>
      <c r="K26" s="1">
        <v>2709.1</v>
      </c>
      <c r="L26" s="1">
        <v>0</v>
      </c>
      <c r="M26" s="1">
        <v>232.4</v>
      </c>
      <c r="N26" s="1">
        <v>978.8</v>
      </c>
      <c r="O26" s="1">
        <v>0</v>
      </c>
      <c r="P26" s="1">
        <v>0</v>
      </c>
      <c r="Q26" s="1">
        <v>2901.1</v>
      </c>
      <c r="R26" s="7">
        <f t="shared" si="5"/>
        <v>-776</v>
      </c>
      <c r="S26" s="3">
        <f t="shared" si="6"/>
        <v>-411.6</v>
      </c>
      <c r="T26" s="16"/>
      <c r="U26" s="1">
        <v>1</v>
      </c>
      <c r="V26" s="1">
        <v>1</v>
      </c>
    </row>
    <row r="27" spans="1:22" ht="67.5" customHeight="1" x14ac:dyDescent="0.25">
      <c r="A27" s="13" t="s">
        <v>23</v>
      </c>
      <c r="B27" s="7">
        <v>21938</v>
      </c>
      <c r="C27" s="7">
        <v>22940.3</v>
      </c>
      <c r="D27" s="7">
        <f t="shared" si="7"/>
        <v>104.6</v>
      </c>
      <c r="E27" s="7">
        <v>20.100000000000001</v>
      </c>
      <c r="F27" s="7">
        <f t="shared" si="8"/>
        <v>4409.5</v>
      </c>
      <c r="G27" s="7">
        <f t="shared" si="1"/>
        <v>5350.2</v>
      </c>
      <c r="H27" s="7">
        <f t="shared" si="2"/>
        <v>4611</v>
      </c>
      <c r="I27" s="7">
        <f t="shared" si="3"/>
        <v>5551.7</v>
      </c>
      <c r="J27" s="7">
        <f>K27+N27</f>
        <v>4127.5</v>
      </c>
      <c r="K27" s="7">
        <v>3265.1</v>
      </c>
      <c r="L27" s="7">
        <v>854</v>
      </c>
      <c r="M27" s="7">
        <v>86.7</v>
      </c>
      <c r="N27" s="7">
        <v>862.4</v>
      </c>
      <c r="O27" s="7">
        <v>0</v>
      </c>
      <c r="P27" s="7">
        <v>0</v>
      </c>
      <c r="Q27" s="7">
        <v>2911.7</v>
      </c>
      <c r="R27" s="7">
        <f t="shared" si="5"/>
        <v>-1222.7</v>
      </c>
      <c r="S27" s="3">
        <f t="shared" si="6"/>
        <v>-2640</v>
      </c>
      <c r="T27" s="18"/>
      <c r="U27" s="7">
        <v>1</v>
      </c>
      <c r="V27" s="7">
        <v>1</v>
      </c>
    </row>
    <row r="28" spans="1:22" ht="52.5" customHeight="1" x14ac:dyDescent="0.25">
      <c r="A28" s="13" t="s">
        <v>24</v>
      </c>
      <c r="B28" s="1">
        <v>15148.5</v>
      </c>
      <c r="C28" s="1">
        <v>10451.799999999999</v>
      </c>
      <c r="D28" s="1">
        <f t="shared" si="7"/>
        <v>69</v>
      </c>
      <c r="E28" s="1">
        <v>19</v>
      </c>
      <c r="F28" s="1">
        <f t="shared" si="8"/>
        <v>2878.2</v>
      </c>
      <c r="G28" s="1">
        <f t="shared" si="1"/>
        <v>3108.5</v>
      </c>
      <c r="H28" s="1">
        <f t="shared" si="2"/>
        <v>1985.8</v>
      </c>
      <c r="I28" s="1">
        <f t="shared" si="3"/>
        <v>2216.1</v>
      </c>
      <c r="J28" s="7">
        <f t="shared" si="4"/>
        <v>3349.7</v>
      </c>
      <c r="K28" s="1">
        <v>2523</v>
      </c>
      <c r="L28" s="1">
        <v>0</v>
      </c>
      <c r="M28" s="1">
        <v>230.3</v>
      </c>
      <c r="N28" s="1">
        <v>826.7</v>
      </c>
      <c r="O28" s="1">
        <v>0</v>
      </c>
      <c r="P28" s="1">
        <v>0</v>
      </c>
      <c r="Q28" s="1">
        <v>2703.3</v>
      </c>
      <c r="R28" s="7">
        <f t="shared" si="5"/>
        <v>241.2</v>
      </c>
      <c r="S28" s="7">
        <f t="shared" si="6"/>
        <v>487.2</v>
      </c>
      <c r="T28" s="16" t="s">
        <v>131</v>
      </c>
      <c r="U28" s="1">
        <v>1</v>
      </c>
      <c r="V28" s="1">
        <v>1</v>
      </c>
    </row>
    <row r="29" spans="1:22" ht="58.5" customHeight="1" x14ac:dyDescent="0.25">
      <c r="A29" s="13" t="s">
        <v>25</v>
      </c>
      <c r="B29" s="1">
        <v>13878.9</v>
      </c>
      <c r="C29" s="1">
        <v>10341.200000000001</v>
      </c>
      <c r="D29" s="1">
        <f t="shared" si="7"/>
        <v>74.5</v>
      </c>
      <c r="E29" s="1">
        <v>24</v>
      </c>
      <c r="F29" s="1">
        <f t="shared" si="8"/>
        <v>3330.9</v>
      </c>
      <c r="G29" s="1">
        <f t="shared" si="1"/>
        <v>3561.3</v>
      </c>
      <c r="H29" s="1">
        <f t="shared" si="2"/>
        <v>2481.9</v>
      </c>
      <c r="I29" s="1">
        <f t="shared" si="3"/>
        <v>2712.3</v>
      </c>
      <c r="J29" s="1">
        <f t="shared" si="4"/>
        <v>3542.8</v>
      </c>
      <c r="K29" s="1">
        <v>2464.6</v>
      </c>
      <c r="L29" s="1">
        <v>0</v>
      </c>
      <c r="M29" s="1">
        <v>230.4</v>
      </c>
      <c r="N29" s="1">
        <v>1078.2</v>
      </c>
      <c r="O29" s="1">
        <v>0</v>
      </c>
      <c r="P29" s="1">
        <v>0</v>
      </c>
      <c r="Q29" s="1">
        <v>2728.9</v>
      </c>
      <c r="R29" s="7">
        <f t="shared" si="5"/>
        <v>-18.5</v>
      </c>
      <c r="S29" s="3">
        <f t="shared" si="6"/>
        <v>16.600000000000001</v>
      </c>
      <c r="T29" s="16" t="s">
        <v>139</v>
      </c>
      <c r="U29" s="1">
        <v>1</v>
      </c>
      <c r="V29" s="1">
        <v>1</v>
      </c>
    </row>
    <row r="30" spans="1:22" ht="53.25" customHeight="1" x14ac:dyDescent="0.25">
      <c r="A30" s="13" t="s">
        <v>26</v>
      </c>
      <c r="B30" s="1">
        <v>16345.4</v>
      </c>
      <c r="C30" s="1">
        <v>11799</v>
      </c>
      <c r="D30" s="1">
        <f t="shared" si="7"/>
        <v>72.2</v>
      </c>
      <c r="E30" s="1">
        <v>28.1</v>
      </c>
      <c r="F30" s="1">
        <f t="shared" si="8"/>
        <v>4593.1000000000004</v>
      </c>
      <c r="G30" s="1">
        <f t="shared" si="1"/>
        <v>4853.3</v>
      </c>
      <c r="H30" s="1">
        <f t="shared" si="2"/>
        <v>3315.5</v>
      </c>
      <c r="I30" s="1">
        <f t="shared" si="3"/>
        <v>3575.7</v>
      </c>
      <c r="J30" s="1">
        <f t="shared" si="4"/>
        <v>4425.8999999999996</v>
      </c>
      <c r="K30" s="1">
        <v>3095.8</v>
      </c>
      <c r="L30" s="1">
        <v>0</v>
      </c>
      <c r="M30" s="1">
        <v>260.2</v>
      </c>
      <c r="N30" s="1">
        <v>1330.1</v>
      </c>
      <c r="O30" s="1">
        <v>0</v>
      </c>
      <c r="P30" s="1">
        <v>0</v>
      </c>
      <c r="Q30" s="1">
        <v>3512.2</v>
      </c>
      <c r="R30" s="7">
        <f t="shared" si="5"/>
        <v>-427.4</v>
      </c>
      <c r="S30" s="3">
        <f t="shared" si="6"/>
        <v>-63.5</v>
      </c>
      <c r="T30" s="11"/>
      <c r="U30" s="1">
        <v>1</v>
      </c>
      <c r="V30" s="1">
        <v>1</v>
      </c>
    </row>
    <row r="31" spans="1:22" ht="20.25" x14ac:dyDescent="0.25">
      <c r="A31" s="14" t="s">
        <v>27</v>
      </c>
      <c r="B31" s="1">
        <f>SUM(B12:B30)</f>
        <v>479228.3</v>
      </c>
      <c r="C31" s="1">
        <f>SUM(C12:C30)</f>
        <v>379438.9</v>
      </c>
      <c r="D31" s="1">
        <f t="shared" si="7"/>
        <v>79.2</v>
      </c>
      <c r="E31" s="1" t="s">
        <v>36</v>
      </c>
      <c r="F31" s="1">
        <f t="shared" ref="F31:S31" si="9">SUM(F12:F30)</f>
        <v>90342.8</v>
      </c>
      <c r="G31" s="1">
        <f t="shared" si="1"/>
        <v>98063.8</v>
      </c>
      <c r="H31" s="1">
        <f t="shared" si="9"/>
        <v>70361.899999999994</v>
      </c>
      <c r="I31" s="1">
        <f t="shared" si="3"/>
        <v>78082.899999999994</v>
      </c>
      <c r="J31" s="1">
        <f t="shared" si="9"/>
        <v>82514</v>
      </c>
      <c r="K31" s="1">
        <f t="shared" si="9"/>
        <v>54544.1</v>
      </c>
      <c r="L31" s="1">
        <f t="shared" si="9"/>
        <v>4464.6000000000004</v>
      </c>
      <c r="M31" s="1">
        <f t="shared" si="9"/>
        <v>3048.6</v>
      </c>
      <c r="N31" s="1">
        <f t="shared" si="9"/>
        <v>27969.9</v>
      </c>
      <c r="O31" s="1">
        <f t="shared" si="9"/>
        <v>207.8</v>
      </c>
      <c r="P31" s="1">
        <f t="shared" si="9"/>
        <v>0</v>
      </c>
      <c r="Q31" s="1">
        <f t="shared" si="9"/>
        <v>64113</v>
      </c>
      <c r="R31" s="7">
        <f t="shared" si="9"/>
        <v>-15549.8</v>
      </c>
      <c r="S31" s="17">
        <f t="shared" si="9"/>
        <v>-13969.9</v>
      </c>
      <c r="T31" s="1"/>
      <c r="U31" s="1">
        <f>SUM(U12:U30)</f>
        <v>20</v>
      </c>
      <c r="V31" s="1" t="s">
        <v>140</v>
      </c>
    </row>
  </sheetData>
  <mergeCells count="28">
    <mergeCell ref="I1:L1"/>
    <mergeCell ref="A2:W2"/>
    <mergeCell ref="A3:A10"/>
    <mergeCell ref="B3:D3"/>
    <mergeCell ref="E3:S3"/>
    <mergeCell ref="T3:T10"/>
    <mergeCell ref="U3:V3"/>
    <mergeCell ref="B4:B10"/>
    <mergeCell ref="C4:C10"/>
    <mergeCell ref="D4:D10"/>
    <mergeCell ref="E4:E10"/>
    <mergeCell ref="F4:F10"/>
    <mergeCell ref="G4:G10"/>
    <mergeCell ref="H4:H10"/>
    <mergeCell ref="I4:I10"/>
    <mergeCell ref="Q4:Q10"/>
    <mergeCell ref="R4:S7"/>
    <mergeCell ref="U4:U10"/>
    <mergeCell ref="V4:V10"/>
    <mergeCell ref="J8:J10"/>
    <mergeCell ref="K8:P8"/>
    <mergeCell ref="R8:R10"/>
    <mergeCell ref="S8:S10"/>
    <mergeCell ref="K9:K10"/>
    <mergeCell ref="L9:M9"/>
    <mergeCell ref="J4:P7"/>
    <mergeCell ref="N9:N10"/>
    <mergeCell ref="O9:P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workbookViewId="0">
      <selection sqref="A1:P1"/>
    </sheetView>
  </sheetViews>
  <sheetFormatPr defaultRowHeight="15" x14ac:dyDescent="0.25"/>
  <cols>
    <col min="1" max="1" width="37" customWidth="1"/>
    <col min="2" max="2" width="20.42578125" customWidth="1"/>
    <col min="3" max="3" width="18.28515625" customWidth="1"/>
    <col min="4" max="4" width="16.28515625" customWidth="1"/>
    <col min="5" max="5" width="15.28515625" customWidth="1"/>
    <col min="6" max="6" width="15.42578125" customWidth="1"/>
    <col min="7" max="7" width="26" customWidth="1"/>
    <col min="8" max="8" width="24.140625" customWidth="1"/>
    <col min="9" max="9" width="24.85546875" customWidth="1"/>
    <col min="10" max="10" width="28.7109375" customWidth="1"/>
    <col min="11" max="11" width="24.85546875" customWidth="1"/>
    <col min="12" max="12" width="23.28515625" customWidth="1"/>
    <col min="13" max="13" width="15.28515625" customWidth="1"/>
    <col min="14" max="14" width="20.42578125" customWidth="1"/>
    <col min="15" max="15" width="19.7109375" customWidth="1"/>
    <col min="16" max="16" width="22.7109375" customWidth="1"/>
  </cols>
  <sheetData>
    <row r="1" spans="1:16" ht="56.25" customHeight="1" x14ac:dyDescent="0.25">
      <c r="A1" s="106" t="s">
        <v>142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16" ht="63" customHeight="1" x14ac:dyDescent="0.25">
      <c r="A2" s="63" t="s">
        <v>55</v>
      </c>
      <c r="B2" s="98" t="s">
        <v>56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77.25" customHeight="1" x14ac:dyDescent="0.25">
      <c r="A3" s="63"/>
      <c r="B3" s="99" t="s">
        <v>46</v>
      </c>
      <c r="C3" s="99"/>
      <c r="D3" s="99"/>
      <c r="E3" s="99"/>
      <c r="F3" s="100"/>
      <c r="G3" s="98" t="s">
        <v>47</v>
      </c>
      <c r="H3" s="98"/>
      <c r="I3" s="98" t="s">
        <v>48</v>
      </c>
      <c r="J3" s="98"/>
      <c r="K3" s="98" t="s">
        <v>49</v>
      </c>
      <c r="L3" s="98"/>
      <c r="M3" s="98" t="s">
        <v>50</v>
      </c>
      <c r="N3" s="98"/>
      <c r="O3" s="98" t="s">
        <v>64</v>
      </c>
      <c r="P3" s="98" t="s">
        <v>65</v>
      </c>
    </row>
    <row r="4" spans="1:16" x14ac:dyDescent="0.25">
      <c r="A4" s="63"/>
      <c r="B4" s="101" t="s">
        <v>106</v>
      </c>
      <c r="C4" s="101" t="s">
        <v>119</v>
      </c>
      <c r="D4" s="101" t="s">
        <v>130</v>
      </c>
      <c r="E4" s="101" t="s">
        <v>141</v>
      </c>
      <c r="F4" s="102" t="s">
        <v>58</v>
      </c>
      <c r="G4" s="92" t="s">
        <v>111</v>
      </c>
      <c r="H4" s="92" t="s">
        <v>52</v>
      </c>
      <c r="I4" s="92" t="s">
        <v>113</v>
      </c>
      <c r="J4" s="92" t="s">
        <v>52</v>
      </c>
      <c r="K4" s="92" t="s">
        <v>112</v>
      </c>
      <c r="L4" s="92" t="s">
        <v>52</v>
      </c>
      <c r="M4" s="92" t="s">
        <v>51</v>
      </c>
      <c r="N4" s="92" t="s">
        <v>52</v>
      </c>
      <c r="O4" s="98"/>
      <c r="P4" s="98"/>
    </row>
    <row r="5" spans="1:16" x14ac:dyDescent="0.25">
      <c r="A5" s="63"/>
      <c r="B5" s="101"/>
      <c r="C5" s="101"/>
      <c r="D5" s="101"/>
      <c r="E5" s="101"/>
      <c r="F5" s="103"/>
      <c r="G5" s="92"/>
      <c r="H5" s="92"/>
      <c r="I5" s="92"/>
      <c r="J5" s="92"/>
      <c r="K5" s="92"/>
      <c r="L5" s="92"/>
      <c r="M5" s="92"/>
      <c r="N5" s="92"/>
      <c r="O5" s="98"/>
      <c r="P5" s="98"/>
    </row>
    <row r="6" spans="1:16" ht="54" customHeight="1" x14ac:dyDescent="0.25">
      <c r="A6" s="63"/>
      <c r="B6" s="101"/>
      <c r="C6" s="101"/>
      <c r="D6" s="101"/>
      <c r="E6" s="101"/>
      <c r="F6" s="104"/>
      <c r="G6" s="92"/>
      <c r="H6" s="92"/>
      <c r="I6" s="92"/>
      <c r="J6" s="92"/>
      <c r="K6" s="92"/>
      <c r="L6" s="92"/>
      <c r="M6" s="92"/>
      <c r="N6" s="92"/>
      <c r="O6" s="98"/>
      <c r="P6" s="98"/>
    </row>
    <row r="7" spans="1:16" x14ac:dyDescent="0.25">
      <c r="A7" s="93">
        <v>1</v>
      </c>
      <c r="B7" s="94">
        <v>2</v>
      </c>
      <c r="C7" s="94" t="s">
        <v>101</v>
      </c>
      <c r="D7" s="47"/>
      <c r="E7" s="94" t="s">
        <v>120</v>
      </c>
      <c r="F7" s="94" t="s">
        <v>121</v>
      </c>
      <c r="G7" s="91">
        <v>3</v>
      </c>
      <c r="H7" s="91">
        <v>4</v>
      </c>
      <c r="I7" s="91">
        <v>5</v>
      </c>
      <c r="J7" s="91">
        <v>6</v>
      </c>
      <c r="K7" s="91">
        <v>7</v>
      </c>
      <c r="L7" s="91">
        <v>8</v>
      </c>
      <c r="M7" s="91" t="s">
        <v>109</v>
      </c>
      <c r="N7" s="91" t="s">
        <v>122</v>
      </c>
      <c r="O7" s="91">
        <v>11</v>
      </c>
      <c r="P7" s="91">
        <v>12</v>
      </c>
    </row>
    <row r="8" spans="1:16" x14ac:dyDescent="0.25">
      <c r="A8" s="93"/>
      <c r="B8" s="95"/>
      <c r="C8" s="95"/>
      <c r="D8" s="48"/>
      <c r="E8" s="95"/>
      <c r="F8" s="95"/>
      <c r="G8" s="91"/>
      <c r="H8" s="91"/>
      <c r="I8" s="91"/>
      <c r="J8" s="91"/>
      <c r="K8" s="91"/>
      <c r="L8" s="91"/>
      <c r="M8" s="91"/>
      <c r="N8" s="91"/>
      <c r="O8" s="91"/>
      <c r="P8" s="91"/>
    </row>
    <row r="9" spans="1:16" x14ac:dyDescent="0.25">
      <c r="A9" s="93"/>
      <c r="B9" s="26"/>
      <c r="C9" s="26"/>
      <c r="D9" s="26"/>
      <c r="E9" s="26"/>
      <c r="F9" s="26"/>
      <c r="G9" s="91"/>
      <c r="H9" s="91"/>
      <c r="I9" s="91"/>
      <c r="J9" s="91"/>
      <c r="K9" s="91"/>
      <c r="L9" s="91"/>
      <c r="M9" s="91"/>
      <c r="N9" s="91"/>
      <c r="O9" s="91"/>
      <c r="P9" s="91"/>
    </row>
    <row r="10" spans="1:16" ht="88.5" customHeight="1" x14ac:dyDescent="0.25">
      <c r="A10" s="20" t="s">
        <v>10</v>
      </c>
      <c r="B10" s="7">
        <v>67715.600000000006</v>
      </c>
      <c r="C10" s="7">
        <v>75004.600000000006</v>
      </c>
      <c r="D10" s="7">
        <v>83597.600000000006</v>
      </c>
      <c r="E10" s="7">
        <v>75452.100000000006</v>
      </c>
      <c r="F10" s="7">
        <f>E10/D10*100</f>
        <v>90.3</v>
      </c>
      <c r="G10" s="7">
        <v>31814.400000000001</v>
      </c>
      <c r="H10" s="7">
        <v>23860.799999999999</v>
      </c>
      <c r="I10" s="7">
        <v>4151.1000000000004</v>
      </c>
      <c r="J10" s="7">
        <v>3113.3</v>
      </c>
      <c r="K10" s="7">
        <v>36042.199999999997</v>
      </c>
      <c r="L10" s="7">
        <v>26764</v>
      </c>
      <c r="M10" s="1">
        <f t="shared" ref="M10:N25" si="0">D10+G10+I10+K10</f>
        <v>155605.29999999999</v>
      </c>
      <c r="N10" s="1">
        <f t="shared" si="0"/>
        <v>129190.2</v>
      </c>
      <c r="O10" s="1">
        <v>2</v>
      </c>
      <c r="P10" s="7">
        <v>3.5</v>
      </c>
    </row>
    <row r="11" spans="1:16" ht="48" customHeight="1" x14ac:dyDescent="0.25">
      <c r="A11" s="20" t="s">
        <v>43</v>
      </c>
      <c r="B11" s="7">
        <v>6166</v>
      </c>
      <c r="C11" s="7">
        <v>6166</v>
      </c>
      <c r="D11" s="7">
        <v>6362.3</v>
      </c>
      <c r="E11" s="7">
        <v>5131.3</v>
      </c>
      <c r="F11" s="7">
        <f t="shared" ref="F11:F29" si="1">E11/D11*100</f>
        <v>80.7</v>
      </c>
      <c r="G11" s="7">
        <v>551.29999999999995</v>
      </c>
      <c r="H11" s="7">
        <v>413.4</v>
      </c>
      <c r="I11" s="7">
        <v>0</v>
      </c>
      <c r="J11" s="7">
        <v>0</v>
      </c>
      <c r="K11" s="7">
        <v>2928.8</v>
      </c>
      <c r="L11" s="7">
        <v>2462.9</v>
      </c>
      <c r="M11" s="1">
        <f t="shared" si="0"/>
        <v>9842.4</v>
      </c>
      <c r="N11" s="1">
        <f t="shared" si="0"/>
        <v>8007.6</v>
      </c>
      <c r="O11" s="1">
        <v>1</v>
      </c>
      <c r="P11" s="7">
        <v>1</v>
      </c>
    </row>
    <row r="12" spans="1:16" ht="41.25" customHeight="1" x14ac:dyDescent="0.25">
      <c r="A12" s="21" t="s">
        <v>11</v>
      </c>
      <c r="B12" s="7">
        <v>7471</v>
      </c>
      <c r="C12" s="7">
        <v>7849.8</v>
      </c>
      <c r="D12" s="7">
        <v>7849.8</v>
      </c>
      <c r="E12" s="7">
        <v>6407</v>
      </c>
      <c r="F12" s="7">
        <f t="shared" si="1"/>
        <v>81.599999999999994</v>
      </c>
      <c r="G12" s="7">
        <v>2183.1</v>
      </c>
      <c r="H12" s="7">
        <v>1637.1</v>
      </c>
      <c r="I12" s="7">
        <v>864.9</v>
      </c>
      <c r="J12" s="7">
        <v>648.6</v>
      </c>
      <c r="K12" s="7">
        <v>9235.7000000000007</v>
      </c>
      <c r="L12" s="7">
        <v>6861.5</v>
      </c>
      <c r="M12" s="1">
        <f t="shared" si="0"/>
        <v>20133.5</v>
      </c>
      <c r="N12" s="1">
        <f t="shared" si="0"/>
        <v>15554.2</v>
      </c>
      <c r="O12" s="1">
        <v>1</v>
      </c>
      <c r="P12" s="1">
        <v>0.3</v>
      </c>
    </row>
    <row r="13" spans="1:16" ht="58.5" customHeight="1" x14ac:dyDescent="0.25">
      <c r="A13" s="21" t="s">
        <v>12</v>
      </c>
      <c r="B13" s="7">
        <v>5804.9</v>
      </c>
      <c r="C13" s="7">
        <v>6114.9</v>
      </c>
      <c r="D13" s="7">
        <v>6114.9</v>
      </c>
      <c r="E13" s="7">
        <v>6706.4</v>
      </c>
      <c r="F13" s="7">
        <f t="shared" si="1"/>
        <v>109.7</v>
      </c>
      <c r="G13" s="7">
        <v>2985.2</v>
      </c>
      <c r="H13" s="7">
        <v>2238.9</v>
      </c>
      <c r="I13" s="7">
        <v>2684.9</v>
      </c>
      <c r="J13" s="7">
        <v>2013.6</v>
      </c>
      <c r="K13" s="7">
        <v>14773.5</v>
      </c>
      <c r="L13" s="7">
        <v>9717</v>
      </c>
      <c r="M13" s="1">
        <f t="shared" si="0"/>
        <v>26558.5</v>
      </c>
      <c r="N13" s="1">
        <f t="shared" si="0"/>
        <v>20675.900000000001</v>
      </c>
      <c r="O13" s="1">
        <v>1</v>
      </c>
      <c r="P13" s="1">
        <v>1</v>
      </c>
    </row>
    <row r="14" spans="1:16" ht="58.5" customHeight="1" x14ac:dyDescent="0.25">
      <c r="A14" s="21" t="s">
        <v>13</v>
      </c>
      <c r="B14" s="7">
        <v>3848.4</v>
      </c>
      <c r="C14" s="7">
        <v>3973.2</v>
      </c>
      <c r="D14" s="7">
        <v>3985.2</v>
      </c>
      <c r="E14" s="7">
        <v>4199.6000000000004</v>
      </c>
      <c r="F14" s="7">
        <f t="shared" si="1"/>
        <v>105.4</v>
      </c>
      <c r="G14" s="7">
        <v>5366</v>
      </c>
      <c r="H14" s="7">
        <v>4024.5</v>
      </c>
      <c r="I14" s="7">
        <v>7296.2</v>
      </c>
      <c r="J14" s="7">
        <v>5472.1</v>
      </c>
      <c r="K14" s="7">
        <v>6117.8</v>
      </c>
      <c r="L14" s="7">
        <v>4506.5</v>
      </c>
      <c r="M14" s="1">
        <f t="shared" si="0"/>
        <v>22765.200000000001</v>
      </c>
      <c r="N14" s="1">
        <f t="shared" si="0"/>
        <v>18202.7</v>
      </c>
      <c r="O14" s="1">
        <v>1</v>
      </c>
      <c r="P14" s="1">
        <v>2</v>
      </c>
    </row>
    <row r="15" spans="1:16" ht="51.75" customHeight="1" x14ac:dyDescent="0.25">
      <c r="A15" s="21" t="s">
        <v>15</v>
      </c>
      <c r="B15" s="7">
        <v>1733.7</v>
      </c>
      <c r="C15" s="7">
        <v>1733.7</v>
      </c>
      <c r="D15" s="7">
        <v>1733.7</v>
      </c>
      <c r="E15" s="7">
        <v>823.9</v>
      </c>
      <c r="F15" s="7">
        <f t="shared" si="1"/>
        <v>47.5</v>
      </c>
      <c r="G15" s="7">
        <v>2367.1999999999998</v>
      </c>
      <c r="H15" s="7">
        <v>1775.4</v>
      </c>
      <c r="I15" s="7">
        <v>3292.2</v>
      </c>
      <c r="J15" s="7">
        <v>2469.1</v>
      </c>
      <c r="K15" s="7">
        <v>7944.4</v>
      </c>
      <c r="L15" s="7">
        <v>5900.4</v>
      </c>
      <c r="M15" s="1">
        <f t="shared" si="0"/>
        <v>15337.5</v>
      </c>
      <c r="N15" s="1">
        <f t="shared" si="0"/>
        <v>10968.8</v>
      </c>
      <c r="O15" s="1">
        <v>1</v>
      </c>
      <c r="P15" s="1">
        <v>2</v>
      </c>
    </row>
    <row r="16" spans="1:16" ht="52.5" customHeight="1" x14ac:dyDescent="0.25">
      <c r="A16" s="21" t="s">
        <v>16</v>
      </c>
      <c r="B16" s="7">
        <v>510.1</v>
      </c>
      <c r="C16" s="7">
        <v>510.1</v>
      </c>
      <c r="D16" s="7">
        <v>510.1</v>
      </c>
      <c r="E16" s="7">
        <v>248.1</v>
      </c>
      <c r="F16" s="7">
        <f t="shared" si="1"/>
        <v>48.6</v>
      </c>
      <c r="G16" s="7">
        <v>1733.3</v>
      </c>
      <c r="H16" s="7">
        <v>1299.9000000000001</v>
      </c>
      <c r="I16" s="7">
        <v>3345.1</v>
      </c>
      <c r="J16" s="7">
        <v>2508.8000000000002</v>
      </c>
      <c r="K16" s="7">
        <v>8816.4</v>
      </c>
      <c r="L16" s="7">
        <v>6556.9</v>
      </c>
      <c r="M16" s="1">
        <f t="shared" si="0"/>
        <v>14404.9</v>
      </c>
      <c r="N16" s="1">
        <f t="shared" si="0"/>
        <v>10613.7</v>
      </c>
      <c r="O16" s="1">
        <v>1</v>
      </c>
      <c r="P16" s="1">
        <v>1</v>
      </c>
    </row>
    <row r="17" spans="1:16" ht="47.25" customHeight="1" x14ac:dyDescent="0.25">
      <c r="A17" s="21" t="s">
        <v>14</v>
      </c>
      <c r="B17" s="7">
        <v>2667.5</v>
      </c>
      <c r="C17" s="7">
        <v>2667.5</v>
      </c>
      <c r="D17" s="7">
        <v>2667.5</v>
      </c>
      <c r="E17" s="7">
        <v>2202.1</v>
      </c>
      <c r="F17" s="7">
        <f t="shared" si="1"/>
        <v>82.6</v>
      </c>
      <c r="G17" s="7">
        <v>1295</v>
      </c>
      <c r="H17" s="7">
        <v>971.1</v>
      </c>
      <c r="I17" s="7">
        <v>1363</v>
      </c>
      <c r="J17" s="7">
        <v>1022.2</v>
      </c>
      <c r="K17" s="7">
        <v>5548.9</v>
      </c>
      <c r="L17" s="7">
        <v>4113.7</v>
      </c>
      <c r="M17" s="1">
        <f t="shared" si="0"/>
        <v>10874.4</v>
      </c>
      <c r="N17" s="1">
        <f t="shared" si="0"/>
        <v>8309.1</v>
      </c>
      <c r="O17" s="1">
        <v>1</v>
      </c>
      <c r="P17" s="1">
        <v>1</v>
      </c>
    </row>
    <row r="18" spans="1:16" ht="61.5" customHeight="1" x14ac:dyDescent="0.25">
      <c r="A18" s="21" t="s">
        <v>17</v>
      </c>
      <c r="B18" s="7">
        <v>1481.6</v>
      </c>
      <c r="C18" s="7">
        <v>1481.6</v>
      </c>
      <c r="D18" s="7">
        <v>1481.6</v>
      </c>
      <c r="E18" s="7">
        <v>1151.9000000000001</v>
      </c>
      <c r="F18" s="7">
        <f t="shared" si="1"/>
        <v>77.7</v>
      </c>
      <c r="G18" s="7">
        <v>3029</v>
      </c>
      <c r="H18" s="7">
        <v>2271.6</v>
      </c>
      <c r="I18" s="7">
        <v>4599.8999999999996</v>
      </c>
      <c r="J18" s="7">
        <v>3449.9</v>
      </c>
      <c r="K18" s="7">
        <v>8052.1</v>
      </c>
      <c r="L18" s="7">
        <v>6179.7</v>
      </c>
      <c r="M18" s="1">
        <f t="shared" si="0"/>
        <v>17162.599999999999</v>
      </c>
      <c r="N18" s="1">
        <f t="shared" si="0"/>
        <v>13053.1</v>
      </c>
      <c r="O18" s="1">
        <v>1</v>
      </c>
      <c r="P18" s="1">
        <v>1</v>
      </c>
    </row>
    <row r="19" spans="1:16" ht="45.75" customHeight="1" x14ac:dyDescent="0.25">
      <c r="A19" s="21" t="s">
        <v>18</v>
      </c>
      <c r="B19" s="7">
        <v>2484.8000000000002</v>
      </c>
      <c r="C19" s="7">
        <v>2484.8000000000002</v>
      </c>
      <c r="D19" s="7">
        <v>2484.8000000000002</v>
      </c>
      <c r="E19" s="7">
        <v>1730.8</v>
      </c>
      <c r="F19" s="7">
        <f t="shared" si="1"/>
        <v>69.7</v>
      </c>
      <c r="G19" s="7">
        <v>3138.6</v>
      </c>
      <c r="H19" s="7">
        <v>2353.8000000000002</v>
      </c>
      <c r="I19" s="7">
        <v>4222.5</v>
      </c>
      <c r="J19" s="7">
        <v>3166.8</v>
      </c>
      <c r="K19" s="7">
        <v>6516.2</v>
      </c>
      <c r="L19" s="7">
        <v>4810.2</v>
      </c>
      <c r="M19" s="1">
        <f t="shared" si="0"/>
        <v>16362.1</v>
      </c>
      <c r="N19" s="1">
        <f t="shared" si="0"/>
        <v>12061.6</v>
      </c>
      <c r="O19" s="1">
        <v>1</v>
      </c>
      <c r="P19" s="1">
        <v>1</v>
      </c>
    </row>
    <row r="20" spans="1:16" ht="51.75" customHeight="1" x14ac:dyDescent="0.25">
      <c r="A20" s="21" t="s">
        <v>19</v>
      </c>
      <c r="B20" s="7">
        <v>7075.3</v>
      </c>
      <c r="C20" s="7">
        <v>7075.3</v>
      </c>
      <c r="D20" s="7">
        <v>7241.7</v>
      </c>
      <c r="E20" s="7">
        <v>5690.6</v>
      </c>
      <c r="F20" s="7">
        <f t="shared" si="1"/>
        <v>78.599999999999994</v>
      </c>
      <c r="G20" s="7">
        <v>3129.7</v>
      </c>
      <c r="H20" s="7">
        <v>2347.1999999999998</v>
      </c>
      <c r="I20" s="7">
        <v>3198.4</v>
      </c>
      <c r="J20" s="7">
        <v>2398.8000000000002</v>
      </c>
      <c r="K20" s="7">
        <v>9652.2999999999993</v>
      </c>
      <c r="L20" s="7">
        <v>7144.7</v>
      </c>
      <c r="M20" s="1">
        <f t="shared" si="0"/>
        <v>23222.1</v>
      </c>
      <c r="N20" s="1">
        <f t="shared" si="0"/>
        <v>17581.3</v>
      </c>
      <c r="O20" s="1">
        <v>1</v>
      </c>
      <c r="P20" s="1">
        <v>2</v>
      </c>
    </row>
    <row r="21" spans="1:16" ht="67.5" customHeight="1" x14ac:dyDescent="0.25">
      <c r="A21" s="21" t="s">
        <v>20</v>
      </c>
      <c r="B21" s="7">
        <v>1509.6</v>
      </c>
      <c r="C21" s="7">
        <v>6201.4</v>
      </c>
      <c r="D21" s="7">
        <v>6201.4</v>
      </c>
      <c r="E21" s="7">
        <v>4663.8</v>
      </c>
      <c r="F21" s="7">
        <f t="shared" si="1"/>
        <v>75.2</v>
      </c>
      <c r="G21" s="7">
        <v>6239.9</v>
      </c>
      <c r="H21" s="7">
        <v>4679.7</v>
      </c>
      <c r="I21" s="7">
        <v>7433.2</v>
      </c>
      <c r="J21" s="7">
        <v>5574.9</v>
      </c>
      <c r="K21" s="7">
        <v>7853.3</v>
      </c>
      <c r="L21" s="7">
        <v>5465.2</v>
      </c>
      <c r="M21" s="1">
        <f t="shared" si="0"/>
        <v>27727.8</v>
      </c>
      <c r="N21" s="1">
        <f t="shared" si="0"/>
        <v>20383.599999999999</v>
      </c>
      <c r="O21" s="1">
        <v>1</v>
      </c>
      <c r="P21" s="7">
        <v>1</v>
      </c>
    </row>
    <row r="22" spans="1:16" ht="51" customHeight="1" x14ac:dyDescent="0.25">
      <c r="A22" s="21" t="s">
        <v>28</v>
      </c>
      <c r="B22" s="7">
        <v>4618.8</v>
      </c>
      <c r="C22" s="7">
        <v>4618.8</v>
      </c>
      <c r="D22" s="7">
        <v>4618.8</v>
      </c>
      <c r="E22" s="7">
        <v>4321.2</v>
      </c>
      <c r="F22" s="7">
        <f t="shared" si="1"/>
        <v>93.6</v>
      </c>
      <c r="G22" s="7">
        <v>2012.4</v>
      </c>
      <c r="H22" s="7">
        <v>1509.3</v>
      </c>
      <c r="I22" s="7">
        <v>2069.6999999999998</v>
      </c>
      <c r="J22" s="7">
        <v>1552.2</v>
      </c>
      <c r="K22" s="7">
        <v>9657</v>
      </c>
      <c r="L22" s="7">
        <v>7173.7</v>
      </c>
      <c r="M22" s="1">
        <f t="shared" si="0"/>
        <v>18357.900000000001</v>
      </c>
      <c r="N22" s="1">
        <f t="shared" si="0"/>
        <v>14556.4</v>
      </c>
      <c r="O22" s="1">
        <v>1</v>
      </c>
      <c r="P22" s="1">
        <v>1</v>
      </c>
    </row>
    <row r="23" spans="1:16" ht="58.5" customHeight="1" x14ac:dyDescent="0.25">
      <c r="A23" s="21" t="s">
        <v>21</v>
      </c>
      <c r="B23" s="7">
        <v>3942.4</v>
      </c>
      <c r="C23" s="7">
        <v>3942.4</v>
      </c>
      <c r="D23" s="7">
        <v>3942.4</v>
      </c>
      <c r="E23" s="7">
        <v>2962.2</v>
      </c>
      <c r="F23" s="7">
        <f t="shared" si="1"/>
        <v>75.099999999999994</v>
      </c>
      <c r="G23" s="7">
        <v>2406.9</v>
      </c>
      <c r="H23" s="7">
        <v>1805.1</v>
      </c>
      <c r="I23" s="7">
        <v>2969.2</v>
      </c>
      <c r="J23" s="7">
        <v>2226.9</v>
      </c>
      <c r="K23" s="7">
        <v>8455.7999999999993</v>
      </c>
      <c r="L23" s="7">
        <v>6260.5</v>
      </c>
      <c r="M23" s="1">
        <f t="shared" si="0"/>
        <v>17774.3</v>
      </c>
      <c r="N23" s="1">
        <f t="shared" si="0"/>
        <v>13254.7</v>
      </c>
      <c r="O23" s="1">
        <v>1</v>
      </c>
      <c r="P23" s="1">
        <v>1</v>
      </c>
    </row>
    <row r="24" spans="1:16" ht="51.75" customHeight="1" x14ac:dyDescent="0.25">
      <c r="A24" s="21" t="s">
        <v>22</v>
      </c>
      <c r="B24" s="7">
        <v>3310.3</v>
      </c>
      <c r="C24" s="7">
        <v>3310.3</v>
      </c>
      <c r="D24" s="7">
        <v>3310.3</v>
      </c>
      <c r="E24" s="7">
        <v>2338.9</v>
      </c>
      <c r="F24" s="7">
        <f t="shared" si="1"/>
        <v>70.7</v>
      </c>
      <c r="G24" s="7">
        <v>2918.7</v>
      </c>
      <c r="H24" s="7">
        <v>2188.8000000000002</v>
      </c>
      <c r="I24" s="7">
        <v>4022.4</v>
      </c>
      <c r="J24" s="7">
        <v>3016.8</v>
      </c>
      <c r="K24" s="7">
        <v>5537.6</v>
      </c>
      <c r="L24" s="7">
        <v>3949.2</v>
      </c>
      <c r="M24" s="1">
        <f t="shared" si="0"/>
        <v>15789</v>
      </c>
      <c r="N24" s="1">
        <f t="shared" si="0"/>
        <v>11493.7</v>
      </c>
      <c r="O24" s="1">
        <v>1</v>
      </c>
      <c r="P24" s="1">
        <v>1</v>
      </c>
    </row>
    <row r="25" spans="1:16" ht="62.25" customHeight="1" x14ac:dyDescent="0.25">
      <c r="A25" s="21" t="s">
        <v>23</v>
      </c>
      <c r="B25" s="7">
        <v>19147.3</v>
      </c>
      <c r="C25" s="7">
        <v>19147.3</v>
      </c>
      <c r="D25" s="7">
        <v>19147.3</v>
      </c>
      <c r="E25" s="7">
        <v>20847.5</v>
      </c>
      <c r="F25" s="7">
        <f t="shared" si="1"/>
        <v>108.9</v>
      </c>
      <c r="G25" s="7">
        <v>2790.7</v>
      </c>
      <c r="H25" s="7">
        <v>2092.8000000000002</v>
      </c>
      <c r="I25" s="7">
        <v>0</v>
      </c>
      <c r="J25" s="7">
        <v>0</v>
      </c>
      <c r="K25" s="7">
        <v>0</v>
      </c>
      <c r="L25" s="7">
        <v>0</v>
      </c>
      <c r="M25" s="1">
        <f t="shared" si="0"/>
        <v>21938</v>
      </c>
      <c r="N25" s="1">
        <f t="shared" si="0"/>
        <v>22940.3</v>
      </c>
      <c r="O25" s="1">
        <v>1</v>
      </c>
      <c r="P25" s="1">
        <v>1</v>
      </c>
    </row>
    <row r="26" spans="1:16" ht="64.5" customHeight="1" x14ac:dyDescent="0.25">
      <c r="A26" s="21" t="s">
        <v>24</v>
      </c>
      <c r="B26" s="7">
        <v>4742</v>
      </c>
      <c r="C26" s="7">
        <v>4742</v>
      </c>
      <c r="D26" s="7">
        <v>3472.4</v>
      </c>
      <c r="E26" s="7">
        <v>1755.5</v>
      </c>
      <c r="F26" s="7">
        <f t="shared" si="1"/>
        <v>50.6</v>
      </c>
      <c r="G26" s="7">
        <v>1810.4</v>
      </c>
      <c r="H26" s="7">
        <v>1357.8</v>
      </c>
      <c r="I26" s="7">
        <v>2442.9</v>
      </c>
      <c r="J26" s="7">
        <v>1832.1</v>
      </c>
      <c r="K26" s="7">
        <v>7422.8</v>
      </c>
      <c r="L26" s="7">
        <v>5506.4</v>
      </c>
      <c r="M26" s="1">
        <f>D26+G26+I26+K26</f>
        <v>15148.5</v>
      </c>
      <c r="N26" s="1">
        <f t="shared" ref="N26:N27" si="2">E26+H26+J26+L26</f>
        <v>10451.799999999999</v>
      </c>
      <c r="O26" s="1">
        <v>1</v>
      </c>
      <c r="P26" s="1">
        <v>1</v>
      </c>
    </row>
    <row r="27" spans="1:16" ht="56.25" customHeight="1" x14ac:dyDescent="0.25">
      <c r="A27" s="21" t="s">
        <v>25</v>
      </c>
      <c r="B27" s="7">
        <v>1414.2</v>
      </c>
      <c r="C27" s="7">
        <v>1414.2</v>
      </c>
      <c r="D27" s="7">
        <v>1414.2</v>
      </c>
      <c r="E27" s="7">
        <v>1053.5999999999999</v>
      </c>
      <c r="F27" s="7">
        <f t="shared" si="1"/>
        <v>74.5</v>
      </c>
      <c r="G27" s="7">
        <v>1303.8</v>
      </c>
      <c r="H27" s="7">
        <v>977.7</v>
      </c>
      <c r="I27" s="7">
        <v>2213.8000000000002</v>
      </c>
      <c r="J27" s="7">
        <v>1660.3</v>
      </c>
      <c r="K27" s="7">
        <v>8947.1</v>
      </c>
      <c r="L27" s="7">
        <v>6649.6</v>
      </c>
      <c r="M27" s="1">
        <f t="shared" ref="M27:M28" si="3">D27+G27+I27+K27</f>
        <v>13878.9</v>
      </c>
      <c r="N27" s="1">
        <f t="shared" si="2"/>
        <v>10341.200000000001</v>
      </c>
      <c r="O27" s="1">
        <v>1</v>
      </c>
      <c r="P27" s="1">
        <v>1</v>
      </c>
    </row>
    <row r="28" spans="1:16" ht="51" customHeight="1" x14ac:dyDescent="0.25">
      <c r="A28" s="21" t="s">
        <v>26</v>
      </c>
      <c r="B28" s="7">
        <v>2433.4</v>
      </c>
      <c r="C28" s="7">
        <v>2433.4</v>
      </c>
      <c r="D28" s="7">
        <v>2494.5</v>
      </c>
      <c r="E28" s="7">
        <v>1484.3</v>
      </c>
      <c r="F28" s="7">
        <f t="shared" si="1"/>
        <v>59.5</v>
      </c>
      <c r="G28" s="7">
        <v>2549.5</v>
      </c>
      <c r="H28" s="7">
        <v>1911.9</v>
      </c>
      <c r="I28" s="7">
        <v>3283.2</v>
      </c>
      <c r="J28" s="7">
        <v>2462.4</v>
      </c>
      <c r="K28" s="7">
        <v>8018.2</v>
      </c>
      <c r="L28" s="7">
        <v>5940.4</v>
      </c>
      <c r="M28" s="1">
        <f t="shared" si="3"/>
        <v>16345.4</v>
      </c>
      <c r="N28" s="1">
        <f>E28+H28+J28+L28</f>
        <v>11799</v>
      </c>
      <c r="O28" s="1">
        <v>1</v>
      </c>
      <c r="P28" s="1">
        <v>1</v>
      </c>
    </row>
    <row r="29" spans="1:16" ht="51" customHeight="1" x14ac:dyDescent="0.25">
      <c r="A29" s="22" t="s">
        <v>27</v>
      </c>
      <c r="B29" s="7">
        <f t="shared" ref="B29:P29" si="4">SUM(B10:B28)</f>
        <v>148076.9</v>
      </c>
      <c r="C29" s="7">
        <f t="shared" si="4"/>
        <v>160871.29999999999</v>
      </c>
      <c r="D29" s="7">
        <f t="shared" si="4"/>
        <v>168630.5</v>
      </c>
      <c r="E29" s="7">
        <f t="shared" si="4"/>
        <v>149170.79999999999</v>
      </c>
      <c r="F29" s="7">
        <f t="shared" si="1"/>
        <v>88.5</v>
      </c>
      <c r="G29" s="7">
        <f t="shared" si="4"/>
        <v>79625.100000000006</v>
      </c>
      <c r="H29" s="7">
        <f t="shared" si="4"/>
        <v>59716.800000000003</v>
      </c>
      <c r="I29" s="7">
        <f t="shared" si="4"/>
        <v>59452.6</v>
      </c>
      <c r="J29" s="7">
        <f t="shared" si="4"/>
        <v>44588.800000000003</v>
      </c>
      <c r="K29" s="7">
        <f t="shared" si="4"/>
        <v>171520.1</v>
      </c>
      <c r="L29" s="7">
        <f t="shared" si="4"/>
        <v>125962.5</v>
      </c>
      <c r="M29" s="1">
        <f t="shared" si="4"/>
        <v>479228.3</v>
      </c>
      <c r="N29" s="1">
        <f t="shared" si="4"/>
        <v>379438.9</v>
      </c>
      <c r="O29" s="1">
        <f t="shared" si="4"/>
        <v>20</v>
      </c>
      <c r="P29" s="1">
        <f t="shared" si="4"/>
        <v>23.8</v>
      </c>
    </row>
  </sheetData>
  <mergeCells count="38">
    <mergeCell ref="A2:A6"/>
    <mergeCell ref="B2:P2"/>
    <mergeCell ref="B3:F3"/>
    <mergeCell ref="G3:H3"/>
    <mergeCell ref="I3:J3"/>
    <mergeCell ref="K3:L3"/>
    <mergeCell ref="M3:N3"/>
    <mergeCell ref="O3:O6"/>
    <mergeCell ref="P3:P6"/>
    <mergeCell ref="B4:B6"/>
    <mergeCell ref="N4:N6"/>
    <mergeCell ref="C4:C6"/>
    <mergeCell ref="D4:D6"/>
    <mergeCell ref="E4:E6"/>
    <mergeCell ref="F4:F6"/>
    <mergeCell ref="G4:G6"/>
    <mergeCell ref="A1:P1"/>
    <mergeCell ref="H7:H9"/>
    <mergeCell ref="I7:I9"/>
    <mergeCell ref="J7:J9"/>
    <mergeCell ref="K7:K9"/>
    <mergeCell ref="L7:L9"/>
    <mergeCell ref="M7:M9"/>
    <mergeCell ref="A7:A9"/>
    <mergeCell ref="B7:B8"/>
    <mergeCell ref="C7:C8"/>
    <mergeCell ref="E7:E8"/>
    <mergeCell ref="F7:F8"/>
    <mergeCell ref="H4:H6"/>
    <mergeCell ref="I4:I6"/>
    <mergeCell ref="J4:J6"/>
    <mergeCell ref="K4:K6"/>
    <mergeCell ref="G7:G9"/>
    <mergeCell ref="M4:M6"/>
    <mergeCell ref="N7:N9"/>
    <mergeCell ref="O7:O9"/>
    <mergeCell ref="P7:P9"/>
    <mergeCell ref="L4:L6"/>
  </mergeCells>
  <pageMargins left="0.7" right="0.7" top="0.75" bottom="0.75" header="0.3" footer="0.3"/>
  <pageSetup paperSize="9" scale="35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zoomScaleNormal="100" workbookViewId="0">
      <selection activeCell="A3" sqref="A3:A10"/>
    </sheetView>
  </sheetViews>
  <sheetFormatPr defaultRowHeight="15" x14ac:dyDescent="0.25"/>
  <cols>
    <col min="1" max="1" width="38.85546875" customWidth="1"/>
    <col min="2" max="2" width="27.42578125" customWidth="1"/>
    <col min="3" max="3" width="24.5703125" customWidth="1"/>
    <col min="4" max="4" width="17.42578125" customWidth="1"/>
    <col min="5" max="5" width="28.7109375" customWidth="1"/>
    <col min="6" max="6" width="17.42578125" customWidth="1"/>
    <col min="7" max="7" width="21.85546875" customWidth="1"/>
    <col min="8" max="8" width="30.5703125" customWidth="1"/>
    <col min="9" max="9" width="34.7109375" customWidth="1"/>
    <col min="10" max="10" width="22.28515625" customWidth="1"/>
    <col min="11" max="11" width="20.42578125" customWidth="1"/>
    <col min="12" max="12" width="22.5703125" customWidth="1"/>
    <col min="13" max="13" width="26.5703125" customWidth="1"/>
    <col min="14" max="14" width="17.28515625" customWidth="1"/>
    <col min="15" max="15" width="22.7109375" customWidth="1"/>
    <col min="16" max="16" width="21" customWidth="1"/>
    <col min="17" max="17" width="18.7109375" customWidth="1"/>
    <col min="18" max="18" width="17" customWidth="1"/>
    <col min="19" max="19" width="18.42578125" customWidth="1"/>
    <col min="20" max="20" width="35.7109375" customWidth="1"/>
    <col min="21" max="21" width="14.5703125" customWidth="1"/>
    <col min="22" max="22" width="17.7109375" customWidth="1"/>
    <col min="23" max="23" width="0.5703125" customWidth="1"/>
    <col min="29" max="29" width="12.7109375" customWidth="1"/>
  </cols>
  <sheetData>
    <row r="1" spans="1:26" ht="20.25" customHeight="1" x14ac:dyDescent="0.3">
      <c r="I1" s="83" t="s">
        <v>32</v>
      </c>
      <c r="J1" s="83"/>
      <c r="K1" s="83"/>
      <c r="L1" s="83"/>
      <c r="M1" s="46"/>
    </row>
    <row r="2" spans="1:26" ht="61.5" customHeight="1" x14ac:dyDescent="0.25">
      <c r="A2" s="84" t="s">
        <v>135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6" ht="150" customHeight="1" x14ac:dyDescent="0.3">
      <c r="A3" s="63" t="s">
        <v>33</v>
      </c>
      <c r="B3" s="85" t="s">
        <v>137</v>
      </c>
      <c r="C3" s="86"/>
      <c r="D3" s="87"/>
      <c r="E3" s="88" t="s">
        <v>0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63" t="s">
        <v>1</v>
      </c>
      <c r="U3" s="63" t="s">
        <v>2</v>
      </c>
      <c r="V3" s="63"/>
      <c r="W3" s="2"/>
      <c r="X3" s="2"/>
      <c r="Y3" s="2"/>
      <c r="Z3" s="2"/>
    </row>
    <row r="4" spans="1:26" ht="57.75" customHeight="1" x14ac:dyDescent="0.3">
      <c r="A4" s="63"/>
      <c r="B4" s="63" t="s">
        <v>3</v>
      </c>
      <c r="C4" s="63" t="s">
        <v>31</v>
      </c>
      <c r="D4" s="70" t="s">
        <v>39</v>
      </c>
      <c r="E4" s="63" t="s">
        <v>104</v>
      </c>
      <c r="F4" s="63" t="s">
        <v>29</v>
      </c>
      <c r="G4" s="63" t="s">
        <v>80</v>
      </c>
      <c r="H4" s="63" t="s">
        <v>42</v>
      </c>
      <c r="I4" s="63" t="s">
        <v>103</v>
      </c>
      <c r="J4" s="74" t="s">
        <v>129</v>
      </c>
      <c r="K4" s="75"/>
      <c r="L4" s="75"/>
      <c r="M4" s="75"/>
      <c r="N4" s="75"/>
      <c r="O4" s="75"/>
      <c r="P4" s="76"/>
      <c r="Q4" s="63" t="s">
        <v>4</v>
      </c>
      <c r="R4" s="65" t="s">
        <v>30</v>
      </c>
      <c r="S4" s="66"/>
      <c r="T4" s="63"/>
      <c r="U4" s="63" t="s">
        <v>5</v>
      </c>
      <c r="V4" s="63" t="s">
        <v>6</v>
      </c>
      <c r="W4" s="2"/>
      <c r="X4" s="2"/>
      <c r="Y4" s="2"/>
      <c r="Z4" s="2"/>
    </row>
    <row r="5" spans="1:26" ht="212.25" hidden="1" customHeight="1" x14ac:dyDescent="0.3">
      <c r="A5" s="63"/>
      <c r="B5" s="63"/>
      <c r="C5" s="64"/>
      <c r="D5" s="89"/>
      <c r="E5" s="64"/>
      <c r="F5" s="64"/>
      <c r="G5" s="64"/>
      <c r="H5" s="64"/>
      <c r="I5" s="64"/>
      <c r="J5" s="77"/>
      <c r="K5" s="78"/>
      <c r="L5" s="78"/>
      <c r="M5" s="78"/>
      <c r="N5" s="78"/>
      <c r="O5" s="78"/>
      <c r="P5" s="79"/>
      <c r="Q5" s="64"/>
      <c r="R5" s="66"/>
      <c r="S5" s="66"/>
      <c r="T5" s="63"/>
      <c r="U5" s="64"/>
      <c r="V5" s="64"/>
      <c r="W5" s="2"/>
      <c r="X5" s="2"/>
      <c r="Y5" s="2"/>
      <c r="Z5" s="2"/>
    </row>
    <row r="6" spans="1:26" ht="17.25" customHeight="1" x14ac:dyDescent="0.3">
      <c r="A6" s="63"/>
      <c r="B6" s="63"/>
      <c r="C6" s="64"/>
      <c r="D6" s="89"/>
      <c r="E6" s="64"/>
      <c r="F6" s="64"/>
      <c r="G6" s="64"/>
      <c r="H6" s="64"/>
      <c r="I6" s="64"/>
      <c r="J6" s="77"/>
      <c r="K6" s="78"/>
      <c r="L6" s="78"/>
      <c r="M6" s="78"/>
      <c r="N6" s="78"/>
      <c r="O6" s="78"/>
      <c r="P6" s="79"/>
      <c r="Q6" s="64"/>
      <c r="R6" s="66"/>
      <c r="S6" s="66"/>
      <c r="T6" s="63"/>
      <c r="U6" s="64"/>
      <c r="V6" s="64"/>
      <c r="W6" s="2"/>
      <c r="X6" s="2"/>
      <c r="Y6" s="2"/>
      <c r="Z6" s="2"/>
    </row>
    <row r="7" spans="1:26" ht="30" customHeight="1" x14ac:dyDescent="0.3">
      <c r="A7" s="63"/>
      <c r="B7" s="63"/>
      <c r="C7" s="64"/>
      <c r="D7" s="89"/>
      <c r="E7" s="64"/>
      <c r="F7" s="64"/>
      <c r="G7" s="64"/>
      <c r="H7" s="64"/>
      <c r="I7" s="64"/>
      <c r="J7" s="80"/>
      <c r="K7" s="81"/>
      <c r="L7" s="81"/>
      <c r="M7" s="81"/>
      <c r="N7" s="81"/>
      <c r="O7" s="81"/>
      <c r="P7" s="82"/>
      <c r="Q7" s="64"/>
      <c r="R7" s="66"/>
      <c r="S7" s="66"/>
      <c r="T7" s="63"/>
      <c r="U7" s="64"/>
      <c r="V7" s="64"/>
      <c r="W7" s="2"/>
      <c r="X7" s="2"/>
      <c r="Y7" s="2"/>
      <c r="Z7" s="2"/>
    </row>
    <row r="8" spans="1:26" ht="30.75" customHeight="1" x14ac:dyDescent="0.3">
      <c r="A8" s="63"/>
      <c r="B8" s="63"/>
      <c r="C8" s="64"/>
      <c r="D8" s="89"/>
      <c r="E8" s="64"/>
      <c r="F8" s="64"/>
      <c r="G8" s="64"/>
      <c r="H8" s="64"/>
      <c r="I8" s="64"/>
      <c r="J8" s="63" t="s">
        <v>34</v>
      </c>
      <c r="K8" s="67" t="s">
        <v>7</v>
      </c>
      <c r="L8" s="68"/>
      <c r="M8" s="68"/>
      <c r="N8" s="68"/>
      <c r="O8" s="68"/>
      <c r="P8" s="69"/>
      <c r="Q8" s="64"/>
      <c r="R8" s="65" t="s">
        <v>35</v>
      </c>
      <c r="S8" s="65" t="s">
        <v>61</v>
      </c>
      <c r="T8" s="63"/>
      <c r="U8" s="64"/>
      <c r="V8" s="64"/>
      <c r="W8" s="2"/>
      <c r="X8" s="2"/>
      <c r="Y8" s="2"/>
      <c r="Z8" s="2"/>
    </row>
    <row r="9" spans="1:26" ht="30.75" customHeight="1" x14ac:dyDescent="0.3">
      <c r="A9" s="63"/>
      <c r="B9" s="63"/>
      <c r="C9" s="64"/>
      <c r="D9" s="89"/>
      <c r="E9" s="64"/>
      <c r="F9" s="64"/>
      <c r="G9" s="64"/>
      <c r="H9" s="64"/>
      <c r="I9" s="64"/>
      <c r="J9" s="63"/>
      <c r="K9" s="70" t="s">
        <v>8</v>
      </c>
      <c r="L9" s="72" t="s">
        <v>62</v>
      </c>
      <c r="M9" s="73"/>
      <c r="N9" s="70" t="s">
        <v>9</v>
      </c>
      <c r="O9" s="90" t="s">
        <v>62</v>
      </c>
      <c r="P9" s="90"/>
      <c r="Q9" s="64"/>
      <c r="R9" s="65"/>
      <c r="S9" s="65"/>
      <c r="T9" s="63"/>
      <c r="U9" s="64"/>
      <c r="V9" s="64"/>
      <c r="W9" s="2"/>
      <c r="X9" s="2"/>
      <c r="Y9" s="2"/>
      <c r="Z9" s="2"/>
    </row>
    <row r="10" spans="1:26" ht="201.75" customHeight="1" x14ac:dyDescent="0.3">
      <c r="A10" s="63"/>
      <c r="B10" s="63"/>
      <c r="C10" s="64"/>
      <c r="D10" s="71"/>
      <c r="E10" s="64"/>
      <c r="F10" s="64"/>
      <c r="G10" s="64"/>
      <c r="H10" s="64"/>
      <c r="I10" s="64"/>
      <c r="J10" s="63"/>
      <c r="K10" s="71"/>
      <c r="L10" s="25" t="s">
        <v>73</v>
      </c>
      <c r="M10" s="25" t="s">
        <v>74</v>
      </c>
      <c r="N10" s="71"/>
      <c r="O10" s="31" t="s">
        <v>75</v>
      </c>
      <c r="P10" s="31" t="s">
        <v>76</v>
      </c>
      <c r="Q10" s="64"/>
      <c r="R10" s="65"/>
      <c r="S10" s="65"/>
      <c r="T10" s="63"/>
      <c r="U10" s="64"/>
      <c r="V10" s="64"/>
      <c r="W10" s="2"/>
      <c r="X10" s="2"/>
      <c r="Y10" s="2"/>
      <c r="Z10" s="2"/>
    </row>
    <row r="11" spans="1:26" ht="27" customHeight="1" thickBot="1" x14ac:dyDescent="0.3">
      <c r="A11" s="8">
        <v>1</v>
      </c>
      <c r="B11" s="10">
        <v>2</v>
      </c>
      <c r="C11" s="9">
        <v>3</v>
      </c>
      <c r="D11" s="9" t="s">
        <v>40</v>
      </c>
      <c r="E11" s="39" t="s">
        <v>114</v>
      </c>
      <c r="F11" s="9">
        <v>5</v>
      </c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5">
        <v>11</v>
      </c>
      <c r="M11" s="9" t="s">
        <v>59</v>
      </c>
      <c r="N11" s="9">
        <v>12</v>
      </c>
      <c r="O11" s="9" t="s">
        <v>60</v>
      </c>
      <c r="P11" s="9" t="s">
        <v>78</v>
      </c>
      <c r="Q11" s="9">
        <v>13</v>
      </c>
      <c r="R11" s="9">
        <v>14</v>
      </c>
      <c r="S11" s="9">
        <v>15</v>
      </c>
      <c r="T11" s="9">
        <v>16</v>
      </c>
      <c r="U11" s="9">
        <v>17</v>
      </c>
      <c r="V11" s="9">
        <v>18</v>
      </c>
    </row>
    <row r="12" spans="1:26" ht="105" customHeight="1" x14ac:dyDescent="0.25">
      <c r="A12" s="12" t="s">
        <v>10</v>
      </c>
      <c r="B12" s="1">
        <v>165408.4</v>
      </c>
      <c r="C12" s="1">
        <v>177645.6</v>
      </c>
      <c r="D12" s="1">
        <f>C12/B12*100</f>
        <v>107.4</v>
      </c>
      <c r="E12" s="1">
        <v>8.6</v>
      </c>
      <c r="F12" s="1">
        <f t="shared" ref="F12:F15" si="0">B12*E12%</f>
        <v>14225.1</v>
      </c>
      <c r="G12" s="1">
        <f t="shared" ref="G12:G31" si="1">(F12+L12+M12+P12+O12)</f>
        <v>16119.3</v>
      </c>
      <c r="H12" s="1">
        <f t="shared" ref="H12:H30" si="2">C12*E12%</f>
        <v>15277.5</v>
      </c>
      <c r="I12" s="1">
        <f t="shared" ref="I12:I31" si="3">(H12+L12+M12+P12+O12)</f>
        <v>17171.7</v>
      </c>
      <c r="J12" s="1">
        <f t="shared" ref="J12:J30" si="4">K12+N12</f>
        <v>13191</v>
      </c>
      <c r="K12" s="1">
        <v>6866.4</v>
      </c>
      <c r="L12" s="1">
        <v>1677.7</v>
      </c>
      <c r="M12" s="1">
        <v>8.6999999999999993</v>
      </c>
      <c r="N12" s="1">
        <v>6324.6</v>
      </c>
      <c r="O12" s="1">
        <v>207.8</v>
      </c>
      <c r="P12" s="1">
        <v>0</v>
      </c>
      <c r="Q12" s="1">
        <v>13163.9</v>
      </c>
      <c r="R12" s="7">
        <f t="shared" ref="R12:R30" si="5">J12-G12</f>
        <v>-2928.3</v>
      </c>
      <c r="S12" s="7">
        <f t="shared" ref="S12:S30" si="6">Q12-I12</f>
        <v>-4007.8</v>
      </c>
      <c r="T12" s="29"/>
      <c r="U12" s="1">
        <v>2</v>
      </c>
      <c r="V12" s="7">
        <v>3.5</v>
      </c>
    </row>
    <row r="13" spans="1:26" ht="50.25" customHeight="1" x14ac:dyDescent="0.25">
      <c r="A13" s="12" t="s">
        <v>43</v>
      </c>
      <c r="B13" s="1">
        <v>10581.6</v>
      </c>
      <c r="C13" s="1">
        <v>10415.799999999999</v>
      </c>
      <c r="D13" s="1">
        <f t="shared" ref="D13:D31" si="7">C13/B13*100</f>
        <v>98.4</v>
      </c>
      <c r="E13" s="1">
        <v>33.299999999999997</v>
      </c>
      <c r="F13" s="1">
        <f t="shared" si="0"/>
        <v>3523.7</v>
      </c>
      <c r="G13" s="1">
        <f t="shared" si="1"/>
        <v>3523.7</v>
      </c>
      <c r="H13" s="1">
        <f t="shared" si="2"/>
        <v>3468.5</v>
      </c>
      <c r="I13" s="1">
        <f t="shared" si="3"/>
        <v>3468.5</v>
      </c>
      <c r="J13" s="1">
        <f t="shared" si="4"/>
        <v>3521.7</v>
      </c>
      <c r="K13" s="7">
        <v>2373.5</v>
      </c>
      <c r="L13" s="1">
        <v>0</v>
      </c>
      <c r="M13" s="7">
        <v>0</v>
      </c>
      <c r="N13" s="7">
        <v>1148.2</v>
      </c>
      <c r="O13" s="7">
        <v>0</v>
      </c>
      <c r="P13" s="7">
        <v>0</v>
      </c>
      <c r="Q13" s="1">
        <v>3460.7</v>
      </c>
      <c r="R13" s="3">
        <f t="shared" si="5"/>
        <v>-2</v>
      </c>
      <c r="S13" s="3">
        <f t="shared" si="6"/>
        <v>-7.8</v>
      </c>
      <c r="T13" s="24"/>
      <c r="U13" s="1">
        <v>1</v>
      </c>
      <c r="V13" s="7">
        <v>1</v>
      </c>
    </row>
    <row r="14" spans="1:26" ht="45" customHeight="1" x14ac:dyDescent="0.25">
      <c r="A14" s="13" t="s">
        <v>11</v>
      </c>
      <c r="B14" s="1">
        <v>20607.7</v>
      </c>
      <c r="C14" s="1">
        <v>20613.7</v>
      </c>
      <c r="D14" s="1">
        <f t="shared" si="7"/>
        <v>100</v>
      </c>
      <c r="E14" s="1">
        <v>16.7</v>
      </c>
      <c r="F14" s="1">
        <f t="shared" si="0"/>
        <v>3441.5</v>
      </c>
      <c r="G14" s="1">
        <f t="shared" si="1"/>
        <v>3441.5</v>
      </c>
      <c r="H14" s="1">
        <f t="shared" si="2"/>
        <v>3442.5</v>
      </c>
      <c r="I14" s="1">
        <f t="shared" si="3"/>
        <v>3442.5</v>
      </c>
      <c r="J14" s="1">
        <f t="shared" si="4"/>
        <v>2893.7</v>
      </c>
      <c r="K14" s="7">
        <v>2561.9</v>
      </c>
      <c r="L14" s="1">
        <v>0</v>
      </c>
      <c r="M14" s="7">
        <v>0</v>
      </c>
      <c r="N14" s="1">
        <v>331.8</v>
      </c>
      <c r="O14" s="1">
        <v>0</v>
      </c>
      <c r="P14" s="1">
        <v>0</v>
      </c>
      <c r="Q14" s="1">
        <v>2546.6</v>
      </c>
      <c r="R14" s="7">
        <f t="shared" si="5"/>
        <v>-547.79999999999995</v>
      </c>
      <c r="S14" s="7">
        <f t="shared" si="6"/>
        <v>-895.9</v>
      </c>
      <c r="T14" s="16"/>
      <c r="U14" s="1">
        <v>1</v>
      </c>
      <c r="V14" s="1">
        <v>0.3</v>
      </c>
    </row>
    <row r="15" spans="1:26" ht="60" customHeight="1" x14ac:dyDescent="0.25">
      <c r="A15" s="13" t="s">
        <v>12</v>
      </c>
      <c r="B15" s="1">
        <v>28553.9</v>
      </c>
      <c r="C15" s="1">
        <v>28553.8</v>
      </c>
      <c r="D15" s="1">
        <f t="shared" si="7"/>
        <v>100</v>
      </c>
      <c r="E15" s="1">
        <v>21.8</v>
      </c>
      <c r="F15" s="1">
        <f t="shared" si="0"/>
        <v>6224.8</v>
      </c>
      <c r="G15" s="1">
        <f t="shared" si="1"/>
        <v>6224.8</v>
      </c>
      <c r="H15" s="1">
        <f>C15*E15%</f>
        <v>6224.7</v>
      </c>
      <c r="I15" s="1">
        <f t="shared" si="3"/>
        <v>6224.7</v>
      </c>
      <c r="J15" s="1">
        <f t="shared" si="4"/>
        <v>3824.3</v>
      </c>
      <c r="K15" s="1">
        <v>2324.6</v>
      </c>
      <c r="L15" s="1">
        <v>0</v>
      </c>
      <c r="M15" s="7">
        <v>0</v>
      </c>
      <c r="N15" s="1">
        <v>1499.7</v>
      </c>
      <c r="O15" s="1">
        <v>0</v>
      </c>
      <c r="P15" s="1">
        <v>0</v>
      </c>
      <c r="Q15" s="1">
        <v>3824.3</v>
      </c>
      <c r="R15" s="7">
        <f t="shared" si="5"/>
        <v>-2400.5</v>
      </c>
      <c r="S15" s="7">
        <f t="shared" si="6"/>
        <v>-2400.4</v>
      </c>
      <c r="T15" s="16"/>
      <c r="U15" s="1">
        <v>1</v>
      </c>
      <c r="V15" s="1">
        <v>1</v>
      </c>
    </row>
    <row r="16" spans="1:26" ht="48.75" customHeight="1" x14ac:dyDescent="0.25">
      <c r="A16" s="13" t="s">
        <v>13</v>
      </c>
      <c r="B16" s="1">
        <v>23928.9</v>
      </c>
      <c r="C16" s="1">
        <v>25421.1</v>
      </c>
      <c r="D16" s="1">
        <f t="shared" si="7"/>
        <v>106.2</v>
      </c>
      <c r="E16" s="1">
        <v>26.1</v>
      </c>
      <c r="F16" s="1">
        <f>B16*E16%</f>
        <v>6245.4</v>
      </c>
      <c r="G16" s="1">
        <f t="shared" si="1"/>
        <v>7589.8</v>
      </c>
      <c r="H16" s="1">
        <f t="shared" si="2"/>
        <v>6634.9</v>
      </c>
      <c r="I16" s="1">
        <f t="shared" si="3"/>
        <v>7979.3</v>
      </c>
      <c r="J16" s="1">
        <f t="shared" si="4"/>
        <v>6078</v>
      </c>
      <c r="K16" s="1">
        <v>4115.5</v>
      </c>
      <c r="L16" s="1">
        <v>1084.2</v>
      </c>
      <c r="M16" s="7">
        <v>260.2</v>
      </c>
      <c r="N16" s="1">
        <v>1962.5</v>
      </c>
      <c r="O16" s="1">
        <v>0</v>
      </c>
      <c r="P16" s="1">
        <v>0</v>
      </c>
      <c r="Q16" s="1">
        <v>5956.1</v>
      </c>
      <c r="R16" s="7">
        <f t="shared" si="5"/>
        <v>-1511.8</v>
      </c>
      <c r="S16" s="7">
        <f t="shared" si="6"/>
        <v>-2023.2</v>
      </c>
      <c r="T16" s="16"/>
      <c r="U16" s="1">
        <v>1</v>
      </c>
      <c r="V16" s="1">
        <v>2</v>
      </c>
    </row>
    <row r="17" spans="1:22" ht="54" customHeight="1" x14ac:dyDescent="0.25">
      <c r="A17" s="13" t="s">
        <v>14</v>
      </c>
      <c r="B17" s="1">
        <v>10906.8</v>
      </c>
      <c r="C17" s="1">
        <v>10868.4</v>
      </c>
      <c r="D17" s="1">
        <f t="shared" si="7"/>
        <v>99.6</v>
      </c>
      <c r="E17" s="1">
        <v>28.2</v>
      </c>
      <c r="F17" s="1">
        <f t="shared" ref="F17:F30" si="8">B17*E17%</f>
        <v>3075.7</v>
      </c>
      <c r="G17" s="1">
        <f t="shared" si="1"/>
        <v>3306.1</v>
      </c>
      <c r="H17" s="1">
        <f t="shared" si="2"/>
        <v>3064.9</v>
      </c>
      <c r="I17" s="1">
        <f t="shared" si="3"/>
        <v>3295.3</v>
      </c>
      <c r="J17" s="1">
        <f t="shared" si="4"/>
        <v>3161</v>
      </c>
      <c r="K17" s="1">
        <v>2156.8000000000002</v>
      </c>
      <c r="L17" s="1">
        <v>0</v>
      </c>
      <c r="M17" s="7">
        <v>230.4</v>
      </c>
      <c r="N17" s="1">
        <v>1004.2</v>
      </c>
      <c r="O17" s="1">
        <v>0</v>
      </c>
      <c r="P17" s="1">
        <v>0</v>
      </c>
      <c r="Q17" s="1">
        <v>3150.7</v>
      </c>
      <c r="R17" s="3">
        <f t="shared" si="5"/>
        <v>-145.1</v>
      </c>
      <c r="S17" s="7">
        <f t="shared" si="6"/>
        <v>-144.6</v>
      </c>
      <c r="T17" s="16"/>
      <c r="U17" s="1">
        <v>1</v>
      </c>
      <c r="V17" s="1">
        <v>1</v>
      </c>
    </row>
    <row r="18" spans="1:22" ht="57.75" customHeight="1" x14ac:dyDescent="0.25">
      <c r="A18" s="13" t="s">
        <v>15</v>
      </c>
      <c r="B18" s="1">
        <v>15319</v>
      </c>
      <c r="C18" s="1">
        <v>14989.6</v>
      </c>
      <c r="D18" s="1">
        <f t="shared" si="7"/>
        <v>97.8</v>
      </c>
      <c r="E18" s="1">
        <v>30.1</v>
      </c>
      <c r="F18" s="1">
        <f t="shared" si="8"/>
        <v>4611</v>
      </c>
      <c r="G18" s="1">
        <f t="shared" si="1"/>
        <v>4871.2</v>
      </c>
      <c r="H18" s="1">
        <f t="shared" si="2"/>
        <v>4511.8999999999996</v>
      </c>
      <c r="I18" s="1">
        <f t="shared" si="3"/>
        <v>4772.1000000000004</v>
      </c>
      <c r="J18" s="1">
        <f t="shared" si="4"/>
        <v>4868.7</v>
      </c>
      <c r="K18" s="1">
        <v>2728.9</v>
      </c>
      <c r="L18" s="1">
        <v>0</v>
      </c>
      <c r="M18" s="1">
        <v>260.2</v>
      </c>
      <c r="N18" s="1">
        <v>2139.8000000000002</v>
      </c>
      <c r="O18" s="1">
        <v>0</v>
      </c>
      <c r="P18" s="1">
        <v>0</v>
      </c>
      <c r="Q18" s="1">
        <v>4426.6000000000004</v>
      </c>
      <c r="R18" s="7">
        <f t="shared" si="5"/>
        <v>-2.5</v>
      </c>
      <c r="S18" s="3">
        <f t="shared" si="6"/>
        <v>-345.5</v>
      </c>
      <c r="T18" s="18"/>
      <c r="U18" s="1">
        <v>1</v>
      </c>
      <c r="V18" s="1">
        <v>2</v>
      </c>
    </row>
    <row r="19" spans="1:22" ht="51.75" customHeight="1" x14ac:dyDescent="0.25">
      <c r="A19" s="13" t="s">
        <v>16</v>
      </c>
      <c r="B19" s="1">
        <v>14717</v>
      </c>
      <c r="C19" s="1">
        <v>14592.2</v>
      </c>
      <c r="D19" s="1">
        <f t="shared" si="7"/>
        <v>99.2</v>
      </c>
      <c r="E19" s="1">
        <v>24.9</v>
      </c>
      <c r="F19" s="1">
        <f t="shared" si="8"/>
        <v>3664.5</v>
      </c>
      <c r="G19" s="1">
        <f t="shared" si="1"/>
        <v>3741.3</v>
      </c>
      <c r="H19" s="1">
        <f t="shared" si="2"/>
        <v>3633.5</v>
      </c>
      <c r="I19" s="1">
        <f t="shared" si="3"/>
        <v>3710.3</v>
      </c>
      <c r="J19" s="1">
        <f t="shared" si="4"/>
        <v>3465.1</v>
      </c>
      <c r="K19" s="7">
        <v>2478.5</v>
      </c>
      <c r="L19" s="1">
        <v>0</v>
      </c>
      <c r="M19" s="1">
        <v>76.8</v>
      </c>
      <c r="N19" s="1">
        <v>986.6</v>
      </c>
      <c r="O19" s="1">
        <v>0</v>
      </c>
      <c r="P19" s="1">
        <v>0</v>
      </c>
      <c r="Q19" s="1">
        <v>3451.3</v>
      </c>
      <c r="R19" s="7">
        <f t="shared" si="5"/>
        <v>-276.2</v>
      </c>
      <c r="S19" s="7">
        <f t="shared" si="6"/>
        <v>-259</v>
      </c>
      <c r="T19" s="16"/>
      <c r="U19" s="1">
        <v>1</v>
      </c>
      <c r="V19" s="7">
        <v>1</v>
      </c>
    </row>
    <row r="20" spans="1:22" ht="62.25" customHeight="1" x14ac:dyDescent="0.25">
      <c r="A20" s="13" t="s">
        <v>17</v>
      </c>
      <c r="B20" s="1">
        <v>17254.599999999999</v>
      </c>
      <c r="C20" s="1">
        <v>17337.7</v>
      </c>
      <c r="D20" s="1">
        <f t="shared" si="7"/>
        <v>100.5</v>
      </c>
      <c r="E20" s="1">
        <v>26</v>
      </c>
      <c r="F20" s="1">
        <f t="shared" si="8"/>
        <v>4486.2</v>
      </c>
      <c r="G20" s="1">
        <f>(F20+L20+M20+P20+O20)</f>
        <v>4746.3999999999996</v>
      </c>
      <c r="H20" s="1">
        <f t="shared" si="2"/>
        <v>4507.8</v>
      </c>
      <c r="I20" s="1">
        <f t="shared" si="3"/>
        <v>4768</v>
      </c>
      <c r="J20" s="1">
        <v>3713.8</v>
      </c>
      <c r="K20" s="1">
        <v>2788.1</v>
      </c>
      <c r="L20" s="1">
        <v>0</v>
      </c>
      <c r="M20" s="1">
        <v>260.2</v>
      </c>
      <c r="N20" s="1">
        <v>925.7</v>
      </c>
      <c r="O20" s="1">
        <v>0</v>
      </c>
      <c r="P20" s="1">
        <v>0</v>
      </c>
      <c r="Q20" s="1">
        <v>3759.7</v>
      </c>
      <c r="R20" s="7">
        <f t="shared" si="5"/>
        <v>-1032.5999999999999</v>
      </c>
      <c r="S20" s="7">
        <f t="shared" si="6"/>
        <v>-1008.3</v>
      </c>
      <c r="T20" s="11"/>
      <c r="U20" s="1">
        <v>1</v>
      </c>
      <c r="V20" s="1">
        <v>1</v>
      </c>
    </row>
    <row r="21" spans="1:22" ht="57.75" customHeight="1" x14ac:dyDescent="0.25">
      <c r="A21" s="13" t="s">
        <v>18</v>
      </c>
      <c r="B21" s="1">
        <v>16362.1</v>
      </c>
      <c r="C21" s="1">
        <v>16422.2</v>
      </c>
      <c r="D21" s="1">
        <f t="shared" si="7"/>
        <v>100.4</v>
      </c>
      <c r="E21" s="1">
        <v>26.3</v>
      </c>
      <c r="F21" s="1">
        <f t="shared" si="8"/>
        <v>4303.2</v>
      </c>
      <c r="G21" s="1">
        <f t="shared" si="1"/>
        <v>4563.3999999999996</v>
      </c>
      <c r="H21" s="1">
        <f t="shared" si="2"/>
        <v>4319</v>
      </c>
      <c r="I21" s="1">
        <f t="shared" si="3"/>
        <v>4579.2</v>
      </c>
      <c r="J21" s="7">
        <f t="shared" si="4"/>
        <v>3847.5</v>
      </c>
      <c r="K21" s="7">
        <v>2546.5</v>
      </c>
      <c r="L21" s="1">
        <v>0</v>
      </c>
      <c r="M21" s="1">
        <v>260.2</v>
      </c>
      <c r="N21" s="1">
        <v>1301</v>
      </c>
      <c r="O21" s="1">
        <v>0</v>
      </c>
      <c r="P21" s="1">
        <v>0</v>
      </c>
      <c r="Q21" s="1">
        <v>3846.7</v>
      </c>
      <c r="R21" s="3">
        <f t="shared" si="5"/>
        <v>-715.9</v>
      </c>
      <c r="S21" s="7">
        <f t="shared" si="6"/>
        <v>-732.5</v>
      </c>
      <c r="T21" s="41"/>
      <c r="U21" s="1">
        <v>1</v>
      </c>
      <c r="V21" s="1">
        <v>1</v>
      </c>
    </row>
    <row r="22" spans="1:22" ht="57.75" customHeight="1" x14ac:dyDescent="0.25">
      <c r="A22" s="13" t="s">
        <v>19</v>
      </c>
      <c r="B22" s="1">
        <v>25958.7</v>
      </c>
      <c r="C22" s="7">
        <v>26257.5</v>
      </c>
      <c r="D22" s="1">
        <f t="shared" si="7"/>
        <v>101.2</v>
      </c>
      <c r="E22" s="1">
        <v>25.2</v>
      </c>
      <c r="F22" s="1">
        <f t="shared" si="8"/>
        <v>6541.6</v>
      </c>
      <c r="G22" s="7">
        <f t="shared" si="1"/>
        <v>6618.4</v>
      </c>
      <c r="H22" s="7">
        <f t="shared" si="2"/>
        <v>6616.9</v>
      </c>
      <c r="I22" s="7">
        <f t="shared" si="3"/>
        <v>6693.7</v>
      </c>
      <c r="J22" s="7">
        <f t="shared" si="4"/>
        <v>5160.5</v>
      </c>
      <c r="K22" s="1">
        <v>2713</v>
      </c>
      <c r="L22" s="1">
        <v>0</v>
      </c>
      <c r="M22" s="1">
        <v>76.8</v>
      </c>
      <c r="N22" s="1">
        <v>2447.5</v>
      </c>
      <c r="O22" s="1">
        <v>0</v>
      </c>
      <c r="P22" s="1">
        <v>0</v>
      </c>
      <c r="Q22" s="1">
        <v>5160.5</v>
      </c>
      <c r="R22" s="7">
        <f t="shared" si="5"/>
        <v>-1457.9</v>
      </c>
      <c r="S22" s="7">
        <f t="shared" si="6"/>
        <v>-1533.2</v>
      </c>
      <c r="T22" s="16"/>
      <c r="U22" s="1">
        <v>1</v>
      </c>
      <c r="V22" s="1">
        <v>2</v>
      </c>
    </row>
    <row r="23" spans="1:22" ht="51.75" customHeight="1" x14ac:dyDescent="0.25">
      <c r="A23" s="13" t="s">
        <v>20</v>
      </c>
      <c r="B23" s="1">
        <v>27727.8</v>
      </c>
      <c r="C23" s="1">
        <v>28315.7</v>
      </c>
      <c r="D23" s="1">
        <f t="shared" si="7"/>
        <v>102.1</v>
      </c>
      <c r="E23" s="1">
        <v>21.5</v>
      </c>
      <c r="F23" s="1">
        <f t="shared" si="8"/>
        <v>5961.5</v>
      </c>
      <c r="G23" s="7">
        <f t="shared" si="1"/>
        <v>6191.9</v>
      </c>
      <c r="H23" s="7">
        <f t="shared" si="2"/>
        <v>6087.9</v>
      </c>
      <c r="I23" s="7">
        <f t="shared" si="3"/>
        <v>6318.3</v>
      </c>
      <c r="J23" s="7">
        <f t="shared" si="4"/>
        <v>4195</v>
      </c>
      <c r="K23" s="1">
        <v>2680.4</v>
      </c>
      <c r="L23" s="1">
        <v>0</v>
      </c>
      <c r="M23" s="1">
        <v>230.4</v>
      </c>
      <c r="N23" s="1">
        <v>1514.6</v>
      </c>
      <c r="O23" s="1">
        <v>0</v>
      </c>
      <c r="P23" s="1">
        <v>0</v>
      </c>
      <c r="Q23" s="1">
        <v>4176.3</v>
      </c>
      <c r="R23" s="7">
        <f t="shared" si="5"/>
        <v>-1996.9</v>
      </c>
      <c r="S23" s="7">
        <f t="shared" si="6"/>
        <v>-2142</v>
      </c>
      <c r="T23" s="1"/>
      <c r="U23" s="1">
        <v>1</v>
      </c>
      <c r="V23" s="7">
        <v>1</v>
      </c>
    </row>
    <row r="24" spans="1:22" ht="61.5" customHeight="1" x14ac:dyDescent="0.25">
      <c r="A24" s="13" t="s">
        <v>28</v>
      </c>
      <c r="B24" s="1">
        <v>18455.3</v>
      </c>
      <c r="C24" s="1">
        <v>18948.5</v>
      </c>
      <c r="D24" s="36">
        <f t="shared" si="7"/>
        <v>102.67</v>
      </c>
      <c r="E24" s="1">
        <v>16.899999999999999</v>
      </c>
      <c r="F24" s="1">
        <f t="shared" si="8"/>
        <v>3118.9</v>
      </c>
      <c r="G24" s="7">
        <f t="shared" si="1"/>
        <v>3195.7</v>
      </c>
      <c r="H24" s="7">
        <f t="shared" si="2"/>
        <v>3202.3</v>
      </c>
      <c r="I24" s="7">
        <f t="shared" si="3"/>
        <v>3279.1</v>
      </c>
      <c r="J24" s="7">
        <f t="shared" si="4"/>
        <v>3107</v>
      </c>
      <c r="K24" s="1">
        <v>2151.4</v>
      </c>
      <c r="L24" s="1">
        <v>0</v>
      </c>
      <c r="M24" s="1">
        <v>76.8</v>
      </c>
      <c r="N24" s="1">
        <v>955.6</v>
      </c>
      <c r="O24" s="1">
        <v>0</v>
      </c>
      <c r="P24" s="1">
        <v>0</v>
      </c>
      <c r="Q24" s="1">
        <v>3085</v>
      </c>
      <c r="R24" s="7">
        <f t="shared" si="5"/>
        <v>-88.7</v>
      </c>
      <c r="S24" s="7">
        <f t="shared" si="6"/>
        <v>-194.1</v>
      </c>
      <c r="T24" s="24"/>
      <c r="U24" s="1">
        <v>1</v>
      </c>
      <c r="V24" s="1">
        <v>1</v>
      </c>
    </row>
    <row r="25" spans="1:22" ht="51" customHeight="1" x14ac:dyDescent="0.25">
      <c r="A25" s="13" t="s">
        <v>21</v>
      </c>
      <c r="B25" s="1">
        <v>21297.4</v>
      </c>
      <c r="C25" s="1">
        <v>22869.200000000001</v>
      </c>
      <c r="D25" s="1">
        <f t="shared" si="7"/>
        <v>107.4</v>
      </c>
      <c r="E25" s="1">
        <v>23.6</v>
      </c>
      <c r="F25" s="1">
        <f t="shared" si="8"/>
        <v>5026.2</v>
      </c>
      <c r="G25" s="1">
        <f t="shared" si="1"/>
        <v>6135.1</v>
      </c>
      <c r="H25" s="1">
        <f t="shared" si="2"/>
        <v>5397.1</v>
      </c>
      <c r="I25" s="1">
        <f t="shared" si="3"/>
        <v>6506</v>
      </c>
      <c r="J25" s="1">
        <f t="shared" si="4"/>
        <v>4861.3999999999996</v>
      </c>
      <c r="K25" s="1">
        <v>3733.7</v>
      </c>
      <c r="L25" s="1">
        <v>848.7</v>
      </c>
      <c r="M25" s="1">
        <v>260.2</v>
      </c>
      <c r="N25" s="1">
        <v>1127.7</v>
      </c>
      <c r="O25" s="1">
        <v>0</v>
      </c>
      <c r="P25" s="1">
        <v>0</v>
      </c>
      <c r="Q25" s="7">
        <v>4860</v>
      </c>
      <c r="R25" s="7">
        <f t="shared" si="5"/>
        <v>-1273.7</v>
      </c>
      <c r="S25" s="7">
        <f t="shared" si="6"/>
        <v>-1646</v>
      </c>
      <c r="T25" s="16"/>
      <c r="U25" s="1">
        <v>1</v>
      </c>
      <c r="V25" s="1">
        <v>1</v>
      </c>
    </row>
    <row r="26" spans="1:22" ht="51.75" customHeight="1" x14ac:dyDescent="0.25">
      <c r="A26" s="13" t="s">
        <v>22</v>
      </c>
      <c r="B26" s="1">
        <v>16401.8</v>
      </c>
      <c r="C26" s="1">
        <v>16776</v>
      </c>
      <c r="D26" s="1">
        <f t="shared" si="7"/>
        <v>102.3</v>
      </c>
      <c r="E26" s="1">
        <v>26.8</v>
      </c>
      <c r="F26" s="1">
        <f t="shared" si="8"/>
        <v>4395.7</v>
      </c>
      <c r="G26" s="1">
        <f t="shared" si="1"/>
        <v>4628.1000000000004</v>
      </c>
      <c r="H26" s="1">
        <f t="shared" si="2"/>
        <v>4496</v>
      </c>
      <c r="I26" s="1">
        <f t="shared" si="3"/>
        <v>4728.3999999999996</v>
      </c>
      <c r="J26" s="1">
        <f t="shared" si="4"/>
        <v>4297.6000000000004</v>
      </c>
      <c r="K26" s="1">
        <v>3318.8</v>
      </c>
      <c r="L26" s="1">
        <v>0</v>
      </c>
      <c r="M26" s="1">
        <v>232.4</v>
      </c>
      <c r="N26" s="1">
        <v>978.8</v>
      </c>
      <c r="O26" s="1">
        <v>0</v>
      </c>
      <c r="P26" s="1">
        <v>0</v>
      </c>
      <c r="Q26" s="1">
        <v>4466.3999999999996</v>
      </c>
      <c r="R26" s="7">
        <f t="shared" si="5"/>
        <v>-330.5</v>
      </c>
      <c r="S26" s="3">
        <f t="shared" si="6"/>
        <v>-262</v>
      </c>
      <c r="T26" s="16"/>
      <c r="U26" s="1">
        <v>1</v>
      </c>
      <c r="V26" s="1">
        <v>1</v>
      </c>
    </row>
    <row r="27" spans="1:22" ht="48" customHeight="1" x14ac:dyDescent="0.25">
      <c r="A27" s="13" t="s">
        <v>23</v>
      </c>
      <c r="B27" s="7">
        <v>21938</v>
      </c>
      <c r="C27" s="7">
        <v>29874.5</v>
      </c>
      <c r="D27" s="7">
        <f t="shared" si="7"/>
        <v>136.19999999999999</v>
      </c>
      <c r="E27" s="7">
        <v>20.100000000000001</v>
      </c>
      <c r="F27" s="7">
        <f t="shared" si="8"/>
        <v>4409.5</v>
      </c>
      <c r="G27" s="7">
        <f t="shared" si="1"/>
        <v>5350.2</v>
      </c>
      <c r="H27" s="7">
        <f t="shared" si="2"/>
        <v>6004.8</v>
      </c>
      <c r="I27" s="7">
        <f t="shared" si="3"/>
        <v>6945.5</v>
      </c>
      <c r="J27" s="7">
        <f>K27+N27</f>
        <v>4533.6000000000004</v>
      </c>
      <c r="K27" s="7">
        <v>3608.4</v>
      </c>
      <c r="L27" s="7">
        <v>854</v>
      </c>
      <c r="M27" s="7">
        <v>86.7</v>
      </c>
      <c r="N27" s="7">
        <v>925.2</v>
      </c>
      <c r="O27" s="7">
        <v>0</v>
      </c>
      <c r="P27" s="7">
        <v>0</v>
      </c>
      <c r="Q27" s="7">
        <v>4171</v>
      </c>
      <c r="R27" s="7">
        <f t="shared" si="5"/>
        <v>-816.6</v>
      </c>
      <c r="S27" s="3">
        <f t="shared" si="6"/>
        <v>-2774.5</v>
      </c>
      <c r="T27" s="18"/>
      <c r="U27" s="7">
        <v>1</v>
      </c>
      <c r="V27" s="7">
        <v>1</v>
      </c>
    </row>
    <row r="28" spans="1:22" ht="59.25" customHeight="1" x14ac:dyDescent="0.25">
      <c r="A28" s="44" t="s">
        <v>24</v>
      </c>
      <c r="B28" s="1">
        <v>14243.3</v>
      </c>
      <c r="C28" s="1">
        <v>14099.2</v>
      </c>
      <c r="D28" s="1">
        <f t="shared" si="7"/>
        <v>99</v>
      </c>
      <c r="E28" s="7">
        <v>20.7</v>
      </c>
      <c r="F28" s="1">
        <f t="shared" si="8"/>
        <v>2948.4</v>
      </c>
      <c r="G28" s="1">
        <f t="shared" si="1"/>
        <v>3178.7</v>
      </c>
      <c r="H28" s="1">
        <f t="shared" si="2"/>
        <v>2918.5</v>
      </c>
      <c r="I28" s="1">
        <f t="shared" si="3"/>
        <v>3148.8</v>
      </c>
      <c r="J28" s="7">
        <f t="shared" si="4"/>
        <v>3274.1</v>
      </c>
      <c r="K28" s="1">
        <v>2432.1</v>
      </c>
      <c r="L28" s="1">
        <v>0</v>
      </c>
      <c r="M28" s="1">
        <v>230.3</v>
      </c>
      <c r="N28" s="1">
        <v>842</v>
      </c>
      <c r="O28" s="1">
        <v>0</v>
      </c>
      <c r="P28" s="1">
        <v>0</v>
      </c>
      <c r="Q28" s="1">
        <v>3273.8</v>
      </c>
      <c r="R28" s="45">
        <f t="shared" si="5"/>
        <v>95.4</v>
      </c>
      <c r="S28" s="45">
        <f t="shared" si="6"/>
        <v>125</v>
      </c>
      <c r="T28" s="16" t="s">
        <v>131</v>
      </c>
      <c r="U28" s="1">
        <v>1</v>
      </c>
      <c r="V28" s="1">
        <v>1</v>
      </c>
    </row>
    <row r="29" spans="1:22" ht="51.75" customHeight="1" x14ac:dyDescent="0.25">
      <c r="A29" s="13" t="s">
        <v>25</v>
      </c>
      <c r="B29" s="1">
        <v>14256.3</v>
      </c>
      <c r="C29" s="1">
        <v>14174.8</v>
      </c>
      <c r="D29" s="1">
        <f t="shared" si="7"/>
        <v>99.4</v>
      </c>
      <c r="E29" s="1">
        <v>24</v>
      </c>
      <c r="F29" s="1">
        <f t="shared" si="8"/>
        <v>3421.5</v>
      </c>
      <c r="G29" s="1">
        <f t="shared" si="1"/>
        <v>3651.9</v>
      </c>
      <c r="H29" s="1">
        <f t="shared" si="2"/>
        <v>3402</v>
      </c>
      <c r="I29" s="1">
        <f t="shared" si="3"/>
        <v>3632.4</v>
      </c>
      <c r="J29" s="1">
        <f t="shared" si="4"/>
        <v>3650.6</v>
      </c>
      <c r="K29" s="1">
        <v>2537.4</v>
      </c>
      <c r="L29" s="1">
        <v>0</v>
      </c>
      <c r="M29" s="1">
        <v>230.4</v>
      </c>
      <c r="N29" s="1">
        <v>1113.2</v>
      </c>
      <c r="O29" s="1">
        <v>0</v>
      </c>
      <c r="P29" s="1">
        <v>0</v>
      </c>
      <c r="Q29" s="1">
        <v>3612.5</v>
      </c>
      <c r="R29" s="7">
        <f t="shared" si="5"/>
        <v>-1.3</v>
      </c>
      <c r="S29" s="3">
        <f t="shared" si="6"/>
        <v>-19.899999999999999</v>
      </c>
      <c r="T29" s="16"/>
      <c r="U29" s="1">
        <v>1</v>
      </c>
      <c r="V29" s="1">
        <v>1</v>
      </c>
    </row>
    <row r="30" spans="1:22" ht="55.5" customHeight="1" x14ac:dyDescent="0.25">
      <c r="A30" s="13" t="s">
        <v>26</v>
      </c>
      <c r="B30" s="1">
        <v>16659.599999999999</v>
      </c>
      <c r="C30" s="1">
        <v>16317</v>
      </c>
      <c r="D30" s="1">
        <f t="shared" si="7"/>
        <v>97.9</v>
      </c>
      <c r="E30" s="1">
        <v>28.1</v>
      </c>
      <c r="F30" s="1">
        <f t="shared" si="8"/>
        <v>4681.3</v>
      </c>
      <c r="G30" s="1">
        <f t="shared" si="1"/>
        <v>4941.5</v>
      </c>
      <c r="H30" s="1">
        <f t="shared" si="2"/>
        <v>4585.1000000000004</v>
      </c>
      <c r="I30" s="1">
        <f t="shared" si="3"/>
        <v>4845.3</v>
      </c>
      <c r="J30" s="1">
        <f t="shared" si="4"/>
        <v>4740.3</v>
      </c>
      <c r="K30" s="1">
        <v>3122.2</v>
      </c>
      <c r="L30" s="1">
        <v>0</v>
      </c>
      <c r="M30" s="1">
        <v>260.2</v>
      </c>
      <c r="N30" s="1">
        <v>1618.1</v>
      </c>
      <c r="O30" s="1">
        <v>0</v>
      </c>
      <c r="P30" s="1">
        <v>0</v>
      </c>
      <c r="Q30" s="1">
        <v>4740.3</v>
      </c>
      <c r="R30" s="7">
        <f t="shared" si="5"/>
        <v>-201.2</v>
      </c>
      <c r="S30" s="3">
        <f t="shared" si="6"/>
        <v>-105</v>
      </c>
      <c r="T30" s="11"/>
      <c r="U30" s="1">
        <v>1</v>
      </c>
      <c r="V30" s="1">
        <v>1</v>
      </c>
    </row>
    <row r="31" spans="1:22" ht="40.5" customHeight="1" x14ac:dyDescent="0.25">
      <c r="A31" s="14" t="s">
        <v>27</v>
      </c>
      <c r="B31" s="1">
        <f>SUM(B12:B30)</f>
        <v>500578.2</v>
      </c>
      <c r="C31" s="1">
        <f>SUM(C12:C30)</f>
        <v>524492.5</v>
      </c>
      <c r="D31" s="1">
        <f t="shared" si="7"/>
        <v>104.8</v>
      </c>
      <c r="E31" s="1" t="s">
        <v>36</v>
      </c>
      <c r="F31" s="1">
        <f t="shared" ref="F31:S31" si="9">SUM(F12:F30)</f>
        <v>94305.7</v>
      </c>
      <c r="G31" s="1">
        <f t="shared" si="1"/>
        <v>102019</v>
      </c>
      <c r="H31" s="1">
        <f t="shared" si="9"/>
        <v>97795.8</v>
      </c>
      <c r="I31" s="1">
        <f t="shared" si="3"/>
        <v>105509.1</v>
      </c>
      <c r="J31" s="1">
        <f t="shared" si="9"/>
        <v>86384.9</v>
      </c>
      <c r="K31" s="1">
        <f t="shared" si="9"/>
        <v>57238.1</v>
      </c>
      <c r="L31" s="1">
        <f t="shared" si="9"/>
        <v>4464.6000000000004</v>
      </c>
      <c r="M31" s="1">
        <f t="shared" si="9"/>
        <v>3040.9</v>
      </c>
      <c r="N31" s="1">
        <f t="shared" si="9"/>
        <v>29146.799999999999</v>
      </c>
      <c r="O31" s="1">
        <f t="shared" si="9"/>
        <v>207.8</v>
      </c>
      <c r="P31" s="1">
        <f t="shared" si="9"/>
        <v>0</v>
      </c>
      <c r="Q31" s="1">
        <f t="shared" si="9"/>
        <v>85132.4</v>
      </c>
      <c r="R31" s="7">
        <f t="shared" si="9"/>
        <v>-15634.1</v>
      </c>
      <c r="S31" s="17">
        <f t="shared" si="9"/>
        <v>-20376.7</v>
      </c>
      <c r="T31" s="1"/>
      <c r="U31" s="1">
        <f>SUM(U12:U30)</f>
        <v>20</v>
      </c>
      <c r="V31" s="1">
        <f>SUM(V12:V30)</f>
        <v>23.8</v>
      </c>
    </row>
    <row r="32" spans="1:22" ht="26.25" customHeight="1" x14ac:dyDescent="0.25">
      <c r="A32" s="6" t="s">
        <v>38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/>
      <c r="S32" s="4"/>
      <c r="T32" s="4"/>
      <c r="U32" s="4"/>
      <c r="V32" s="4"/>
    </row>
    <row r="33" spans="1:22" ht="18.75" x14ac:dyDescent="0.3">
      <c r="A33" s="62" t="s">
        <v>37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</row>
  </sheetData>
  <mergeCells count="29">
    <mergeCell ref="J4:P7"/>
    <mergeCell ref="N9:N10"/>
    <mergeCell ref="O9:P9"/>
    <mergeCell ref="I1:L1"/>
    <mergeCell ref="A2:W2"/>
    <mergeCell ref="A3:A10"/>
    <mergeCell ref="B3:D3"/>
    <mergeCell ref="E3:S3"/>
    <mergeCell ref="T3:T10"/>
    <mergeCell ref="U3:V3"/>
    <mergeCell ref="B4:B10"/>
    <mergeCell ref="C4:C10"/>
    <mergeCell ref="D4:D10"/>
    <mergeCell ref="A33:V33"/>
    <mergeCell ref="Q4:Q10"/>
    <mergeCell ref="R4:S7"/>
    <mergeCell ref="U4:U10"/>
    <mergeCell ref="V4:V10"/>
    <mergeCell ref="J8:J10"/>
    <mergeCell ref="K8:P8"/>
    <mergeCell ref="R8:R10"/>
    <mergeCell ref="S8:S10"/>
    <mergeCell ref="K9:K10"/>
    <mergeCell ref="L9:M9"/>
    <mergeCell ref="E4:E10"/>
    <mergeCell ref="F4:F10"/>
    <mergeCell ref="G4:G10"/>
    <mergeCell ref="H4:H10"/>
    <mergeCell ref="I4:I10"/>
  </mergeCells>
  <pageMargins left="0.70866141732283472" right="0.70866141732283472" top="0.74803149606299213" bottom="0.74803149606299213" header="0.31496062992125984" footer="0.31496062992125984"/>
  <pageSetup paperSize="8" scale="37"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Q2"/>
    </sheetView>
  </sheetViews>
  <sheetFormatPr defaultRowHeight="15" x14ac:dyDescent="0.25"/>
  <cols>
    <col min="1" max="1" width="33.42578125" customWidth="1"/>
    <col min="2" max="2" width="15" customWidth="1"/>
    <col min="3" max="6" width="13.28515625" customWidth="1"/>
    <col min="7" max="7" width="16.28515625" customWidth="1"/>
    <col min="8" max="8" width="19.28515625" customWidth="1"/>
    <col min="9" max="9" width="18.42578125" customWidth="1"/>
    <col min="10" max="10" width="19" customWidth="1"/>
    <col min="11" max="11" width="16.85546875" customWidth="1"/>
    <col min="12" max="12" width="19.85546875" customWidth="1"/>
    <col min="13" max="13" width="18.42578125" customWidth="1"/>
    <col min="14" max="14" width="18.85546875" customWidth="1"/>
    <col min="15" max="15" width="18.42578125" customWidth="1"/>
    <col min="16" max="16" width="18.5703125" customWidth="1"/>
    <col min="17" max="17" width="18" customWidth="1"/>
  </cols>
  <sheetData>
    <row r="1" spans="1:17" ht="15" customHeight="1" x14ac:dyDescent="0.25">
      <c r="A1" s="96" t="s">
        <v>132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51.75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ht="58.5" customHeight="1" x14ac:dyDescent="0.25">
      <c r="A3" s="63" t="s">
        <v>55</v>
      </c>
      <c r="B3" s="98" t="s">
        <v>56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1:17" ht="115.5" customHeight="1" x14ac:dyDescent="0.25">
      <c r="A4" s="63"/>
      <c r="B4" s="99" t="s">
        <v>46</v>
      </c>
      <c r="C4" s="99"/>
      <c r="D4" s="99"/>
      <c r="E4" s="99"/>
      <c r="F4" s="99"/>
      <c r="G4" s="100"/>
      <c r="H4" s="98" t="s">
        <v>47</v>
      </c>
      <c r="I4" s="98"/>
      <c r="J4" s="98" t="s">
        <v>48</v>
      </c>
      <c r="K4" s="98"/>
      <c r="L4" s="98" t="s">
        <v>49</v>
      </c>
      <c r="M4" s="98"/>
      <c r="N4" s="98" t="s">
        <v>50</v>
      </c>
      <c r="O4" s="98"/>
      <c r="P4" s="98" t="s">
        <v>64</v>
      </c>
      <c r="Q4" s="98" t="s">
        <v>65</v>
      </c>
    </row>
    <row r="5" spans="1:17" ht="15" customHeight="1" x14ac:dyDescent="0.25">
      <c r="A5" s="63"/>
      <c r="B5" s="101" t="s">
        <v>106</v>
      </c>
      <c r="C5" s="101" t="s">
        <v>119</v>
      </c>
      <c r="D5" s="101" t="s">
        <v>130</v>
      </c>
      <c r="E5" s="101" t="s">
        <v>133</v>
      </c>
      <c r="F5" s="101" t="s">
        <v>134</v>
      </c>
      <c r="G5" s="102" t="s">
        <v>58</v>
      </c>
      <c r="H5" s="92" t="s">
        <v>111</v>
      </c>
      <c r="I5" s="92" t="s">
        <v>52</v>
      </c>
      <c r="J5" s="92" t="s">
        <v>136</v>
      </c>
      <c r="K5" s="92" t="s">
        <v>52</v>
      </c>
      <c r="L5" s="92" t="s">
        <v>112</v>
      </c>
      <c r="M5" s="92" t="s">
        <v>52</v>
      </c>
      <c r="N5" s="92" t="s">
        <v>51</v>
      </c>
      <c r="O5" s="92" t="s">
        <v>52</v>
      </c>
      <c r="P5" s="98"/>
      <c r="Q5" s="98"/>
    </row>
    <row r="6" spans="1:17" x14ac:dyDescent="0.25">
      <c r="A6" s="63"/>
      <c r="B6" s="101"/>
      <c r="C6" s="101"/>
      <c r="D6" s="101"/>
      <c r="E6" s="101"/>
      <c r="F6" s="101"/>
      <c r="G6" s="103"/>
      <c r="H6" s="92"/>
      <c r="I6" s="92"/>
      <c r="J6" s="92"/>
      <c r="K6" s="92"/>
      <c r="L6" s="92"/>
      <c r="M6" s="92"/>
      <c r="N6" s="92"/>
      <c r="O6" s="92"/>
      <c r="P6" s="98"/>
      <c r="Q6" s="98"/>
    </row>
    <row r="7" spans="1:17" ht="66" customHeight="1" x14ac:dyDescent="0.25">
      <c r="A7" s="63"/>
      <c r="B7" s="101"/>
      <c r="C7" s="101"/>
      <c r="D7" s="101"/>
      <c r="E7" s="101"/>
      <c r="F7" s="101"/>
      <c r="G7" s="104"/>
      <c r="H7" s="92"/>
      <c r="I7" s="92"/>
      <c r="J7" s="92"/>
      <c r="K7" s="92"/>
      <c r="L7" s="92"/>
      <c r="M7" s="92"/>
      <c r="N7" s="92"/>
      <c r="O7" s="92"/>
      <c r="P7" s="98"/>
      <c r="Q7" s="98"/>
    </row>
    <row r="8" spans="1:17" ht="15" customHeight="1" x14ac:dyDescent="0.25">
      <c r="A8" s="93">
        <v>1</v>
      </c>
      <c r="B8" s="94">
        <v>2</v>
      </c>
      <c r="C8" s="94" t="s">
        <v>57</v>
      </c>
      <c r="D8" s="94" t="s">
        <v>86</v>
      </c>
      <c r="E8" s="94" t="s">
        <v>95</v>
      </c>
      <c r="F8" s="94" t="s">
        <v>101</v>
      </c>
      <c r="G8" s="94" t="s">
        <v>102</v>
      </c>
      <c r="H8" s="91">
        <v>3</v>
      </c>
      <c r="I8" s="91">
        <v>4</v>
      </c>
      <c r="J8" s="91">
        <v>5</v>
      </c>
      <c r="K8" s="91">
        <v>6</v>
      </c>
      <c r="L8" s="91">
        <v>7</v>
      </c>
      <c r="M8" s="91">
        <v>8</v>
      </c>
      <c r="N8" s="91" t="s">
        <v>109</v>
      </c>
      <c r="O8" s="91" t="s">
        <v>122</v>
      </c>
      <c r="P8" s="91">
        <v>11</v>
      </c>
      <c r="Q8" s="91">
        <v>12</v>
      </c>
    </row>
    <row r="9" spans="1:17" ht="10.5" customHeight="1" x14ac:dyDescent="0.25">
      <c r="A9" s="93"/>
      <c r="B9" s="95"/>
      <c r="C9" s="95"/>
      <c r="D9" s="95"/>
      <c r="E9" s="95"/>
      <c r="F9" s="95"/>
      <c r="G9" s="95"/>
      <c r="H9" s="91"/>
      <c r="I9" s="91"/>
      <c r="J9" s="91"/>
      <c r="K9" s="91"/>
      <c r="L9" s="91"/>
      <c r="M9" s="91"/>
      <c r="N9" s="91"/>
      <c r="O9" s="91"/>
      <c r="P9" s="91"/>
      <c r="Q9" s="91"/>
    </row>
    <row r="10" spans="1:17" ht="15" hidden="1" customHeight="1" x14ac:dyDescent="0.25">
      <c r="A10" s="93"/>
      <c r="B10" s="26"/>
      <c r="C10" s="26"/>
      <c r="D10" s="26"/>
      <c r="E10" s="26"/>
      <c r="F10" s="26"/>
      <c r="G10" s="26"/>
      <c r="H10" s="91"/>
      <c r="I10" s="91"/>
      <c r="J10" s="91"/>
      <c r="K10" s="91"/>
      <c r="L10" s="91"/>
      <c r="M10" s="91"/>
      <c r="N10" s="91"/>
      <c r="O10" s="91"/>
      <c r="P10" s="91"/>
      <c r="Q10" s="91"/>
    </row>
    <row r="11" spans="1:17" ht="56.25" x14ac:dyDescent="0.25">
      <c r="A11" s="20" t="s">
        <v>10</v>
      </c>
      <c r="B11" s="7">
        <v>67715.600000000006</v>
      </c>
      <c r="C11" s="7">
        <v>75004.600000000006</v>
      </c>
      <c r="D11" s="7">
        <v>83597.600000000006</v>
      </c>
      <c r="E11" s="7">
        <v>93400.7</v>
      </c>
      <c r="F11" s="7">
        <v>105637.9</v>
      </c>
      <c r="G11" s="7">
        <f>F11/E11*100</f>
        <v>113.1</v>
      </c>
      <c r="H11" s="7">
        <v>31814.400000000001</v>
      </c>
      <c r="I11" s="7">
        <v>31814.400000000001</v>
      </c>
      <c r="J11" s="7">
        <v>4151.1000000000004</v>
      </c>
      <c r="K11" s="7">
        <v>4151.1000000000004</v>
      </c>
      <c r="L11" s="7">
        <v>36042.199999999997</v>
      </c>
      <c r="M11" s="7">
        <v>36042.199999999997</v>
      </c>
      <c r="N11" s="1">
        <f>E11+H11+J11+L11</f>
        <v>165408.4</v>
      </c>
      <c r="O11" s="1">
        <f>F11+I11+K11+M11</f>
        <v>177645.6</v>
      </c>
      <c r="P11" s="1">
        <v>2</v>
      </c>
      <c r="Q11" s="7">
        <v>3.5</v>
      </c>
    </row>
    <row r="12" spans="1:17" ht="18.75" x14ac:dyDescent="0.25">
      <c r="A12" s="20" t="s">
        <v>43</v>
      </c>
      <c r="B12" s="7">
        <v>6166</v>
      </c>
      <c r="C12" s="7">
        <v>6166</v>
      </c>
      <c r="D12" s="7">
        <v>6362.3</v>
      </c>
      <c r="E12" s="7">
        <v>7101.5</v>
      </c>
      <c r="F12" s="7">
        <v>6935.7</v>
      </c>
      <c r="G12" s="7">
        <f t="shared" ref="G12:G30" si="0">F12/E12*100</f>
        <v>97.7</v>
      </c>
      <c r="H12" s="7">
        <v>551.29999999999995</v>
      </c>
      <c r="I12" s="7">
        <v>551.29999999999995</v>
      </c>
      <c r="J12" s="7">
        <v>0</v>
      </c>
      <c r="K12" s="7">
        <v>0</v>
      </c>
      <c r="L12" s="7">
        <v>2928.8</v>
      </c>
      <c r="M12" s="7">
        <v>2928.8</v>
      </c>
      <c r="N12" s="1">
        <f t="shared" ref="N12:O29" si="1">E12+H12+J12+L12</f>
        <v>10581.6</v>
      </c>
      <c r="O12" s="1">
        <f t="shared" si="1"/>
        <v>10415.799999999999</v>
      </c>
      <c r="P12" s="1">
        <v>1</v>
      </c>
      <c r="Q12" s="7">
        <v>1</v>
      </c>
    </row>
    <row r="13" spans="1:17" ht="27.75" customHeight="1" x14ac:dyDescent="0.25">
      <c r="A13" s="21" t="s">
        <v>11</v>
      </c>
      <c r="B13" s="7">
        <v>7471</v>
      </c>
      <c r="C13" s="7">
        <v>7849.8</v>
      </c>
      <c r="D13" s="7">
        <v>7849.8</v>
      </c>
      <c r="E13" s="7">
        <v>8324</v>
      </c>
      <c r="F13" s="7">
        <v>8330</v>
      </c>
      <c r="G13" s="7">
        <f t="shared" si="0"/>
        <v>100.1</v>
      </c>
      <c r="H13" s="7">
        <v>2183.1</v>
      </c>
      <c r="I13" s="7">
        <v>2183.1</v>
      </c>
      <c r="J13" s="7">
        <v>864.9</v>
      </c>
      <c r="K13" s="7">
        <v>864.9</v>
      </c>
      <c r="L13" s="7">
        <v>9235.7000000000007</v>
      </c>
      <c r="M13" s="7">
        <v>9235.7000000000007</v>
      </c>
      <c r="N13" s="1">
        <f t="shared" si="1"/>
        <v>20607.7</v>
      </c>
      <c r="O13" s="1">
        <f t="shared" si="1"/>
        <v>20613.7</v>
      </c>
      <c r="P13" s="1">
        <v>1</v>
      </c>
      <c r="Q13" s="1">
        <v>0.3</v>
      </c>
    </row>
    <row r="14" spans="1:17" ht="37.5" x14ac:dyDescent="0.25">
      <c r="A14" s="21" t="s">
        <v>12</v>
      </c>
      <c r="B14" s="7">
        <v>5804.9</v>
      </c>
      <c r="C14" s="7">
        <v>6114.9</v>
      </c>
      <c r="D14" s="7">
        <v>6114.9</v>
      </c>
      <c r="E14" s="7">
        <v>8110.3</v>
      </c>
      <c r="F14" s="7">
        <v>8110.2</v>
      </c>
      <c r="G14" s="7">
        <f t="shared" si="0"/>
        <v>100</v>
      </c>
      <c r="H14" s="7">
        <v>2985.2</v>
      </c>
      <c r="I14" s="7">
        <v>2985.2</v>
      </c>
      <c r="J14" s="7">
        <v>2684.9</v>
      </c>
      <c r="K14" s="7">
        <v>2684.9</v>
      </c>
      <c r="L14" s="7">
        <v>14773.5</v>
      </c>
      <c r="M14" s="7">
        <v>14773.5</v>
      </c>
      <c r="N14" s="1">
        <f t="shared" si="1"/>
        <v>28553.9</v>
      </c>
      <c r="O14" s="1">
        <f t="shared" si="1"/>
        <v>28553.8</v>
      </c>
      <c r="P14" s="1">
        <v>1</v>
      </c>
      <c r="Q14" s="1">
        <v>1</v>
      </c>
    </row>
    <row r="15" spans="1:17" ht="18.75" x14ac:dyDescent="0.25">
      <c r="A15" s="21" t="s">
        <v>13</v>
      </c>
      <c r="B15" s="7">
        <v>3848.4</v>
      </c>
      <c r="C15" s="7">
        <v>3973.2</v>
      </c>
      <c r="D15" s="7">
        <v>3985.2</v>
      </c>
      <c r="E15" s="7">
        <v>4018.8</v>
      </c>
      <c r="F15" s="7">
        <v>5511</v>
      </c>
      <c r="G15" s="7">
        <f t="shared" si="0"/>
        <v>137.1</v>
      </c>
      <c r="H15" s="7">
        <v>5366</v>
      </c>
      <c r="I15" s="7">
        <v>5366</v>
      </c>
      <c r="J15" s="7">
        <v>7296.2</v>
      </c>
      <c r="K15" s="7">
        <v>7296.2</v>
      </c>
      <c r="L15" s="7">
        <v>7247.9</v>
      </c>
      <c r="M15" s="7">
        <v>7247.9</v>
      </c>
      <c r="N15" s="1">
        <f t="shared" si="1"/>
        <v>23928.9</v>
      </c>
      <c r="O15" s="1">
        <f t="shared" si="1"/>
        <v>25421.1</v>
      </c>
      <c r="P15" s="1">
        <v>1</v>
      </c>
      <c r="Q15" s="1">
        <v>2</v>
      </c>
    </row>
    <row r="16" spans="1:17" ht="28.5" customHeight="1" x14ac:dyDescent="0.25">
      <c r="A16" s="21" t="s">
        <v>15</v>
      </c>
      <c r="B16" s="7">
        <v>1733.7</v>
      </c>
      <c r="C16" s="7">
        <v>1733.7</v>
      </c>
      <c r="D16" s="7">
        <v>1733.7</v>
      </c>
      <c r="E16" s="7">
        <v>1715.2</v>
      </c>
      <c r="F16" s="7">
        <v>1385.8</v>
      </c>
      <c r="G16" s="7">
        <f t="shared" si="0"/>
        <v>80.8</v>
      </c>
      <c r="H16" s="7">
        <v>2367.1999999999998</v>
      </c>
      <c r="I16" s="7">
        <v>2367.1999999999998</v>
      </c>
      <c r="J16" s="7">
        <v>3292.2</v>
      </c>
      <c r="K16" s="7">
        <v>3292.2</v>
      </c>
      <c r="L16" s="7">
        <v>7944.4</v>
      </c>
      <c r="M16" s="7">
        <v>7944.4</v>
      </c>
      <c r="N16" s="1">
        <f t="shared" si="1"/>
        <v>15319</v>
      </c>
      <c r="O16" s="1">
        <f t="shared" si="1"/>
        <v>14989.6</v>
      </c>
      <c r="P16" s="1">
        <v>1</v>
      </c>
      <c r="Q16" s="1">
        <v>2</v>
      </c>
    </row>
    <row r="17" spans="1:17" ht="18.75" x14ac:dyDescent="0.25">
      <c r="A17" s="21" t="s">
        <v>16</v>
      </c>
      <c r="B17" s="7">
        <v>510.1</v>
      </c>
      <c r="C17" s="7">
        <v>510.1</v>
      </c>
      <c r="D17" s="7">
        <v>510.1</v>
      </c>
      <c r="E17" s="7">
        <v>572.1</v>
      </c>
      <c r="F17" s="7">
        <v>447.3</v>
      </c>
      <c r="G17" s="7">
        <f t="shared" si="0"/>
        <v>78.2</v>
      </c>
      <c r="H17" s="7">
        <v>1733.3</v>
      </c>
      <c r="I17" s="7">
        <v>1733.3</v>
      </c>
      <c r="J17" s="7">
        <v>3345.1</v>
      </c>
      <c r="K17" s="7">
        <v>3345.1</v>
      </c>
      <c r="L17" s="7">
        <v>9066.5</v>
      </c>
      <c r="M17" s="7">
        <v>9066.5</v>
      </c>
      <c r="N17" s="1">
        <f t="shared" si="1"/>
        <v>14717</v>
      </c>
      <c r="O17" s="1">
        <f t="shared" si="1"/>
        <v>14592.2</v>
      </c>
      <c r="P17" s="1">
        <v>1</v>
      </c>
      <c r="Q17" s="1">
        <v>1</v>
      </c>
    </row>
    <row r="18" spans="1:17" ht="18.75" x14ac:dyDescent="0.25">
      <c r="A18" s="21" t="s">
        <v>14</v>
      </c>
      <c r="B18" s="7">
        <v>2667.5</v>
      </c>
      <c r="C18" s="7">
        <v>2667.5</v>
      </c>
      <c r="D18" s="7">
        <v>2667.5</v>
      </c>
      <c r="E18" s="7">
        <v>2699.9</v>
      </c>
      <c r="F18" s="7">
        <v>2661.5</v>
      </c>
      <c r="G18" s="7">
        <f t="shared" si="0"/>
        <v>98.6</v>
      </c>
      <c r="H18" s="7">
        <v>1295</v>
      </c>
      <c r="I18" s="7">
        <v>1295</v>
      </c>
      <c r="J18" s="7">
        <v>1363</v>
      </c>
      <c r="K18" s="7">
        <v>1363</v>
      </c>
      <c r="L18" s="7">
        <v>5548.9</v>
      </c>
      <c r="M18" s="7">
        <v>5548.9</v>
      </c>
      <c r="N18" s="1">
        <f t="shared" si="1"/>
        <v>10906.8</v>
      </c>
      <c r="O18" s="1">
        <f t="shared" si="1"/>
        <v>10868.4</v>
      </c>
      <c r="P18" s="1">
        <v>1</v>
      </c>
      <c r="Q18" s="1">
        <v>1</v>
      </c>
    </row>
    <row r="19" spans="1:17" ht="41.25" customHeight="1" x14ac:dyDescent="0.25">
      <c r="A19" s="21" t="s">
        <v>17</v>
      </c>
      <c r="B19" s="7">
        <v>1481.6</v>
      </c>
      <c r="C19" s="7">
        <v>1481.6</v>
      </c>
      <c r="D19" s="7">
        <v>1481.6</v>
      </c>
      <c r="E19" s="7">
        <v>1573.6</v>
      </c>
      <c r="F19" s="7">
        <v>1656.7</v>
      </c>
      <c r="G19" s="7">
        <f t="shared" si="0"/>
        <v>105.3</v>
      </c>
      <c r="H19" s="7">
        <v>3029</v>
      </c>
      <c r="I19" s="7">
        <v>3029</v>
      </c>
      <c r="J19" s="7">
        <v>4599.8999999999996</v>
      </c>
      <c r="K19" s="7">
        <v>4599.8999999999996</v>
      </c>
      <c r="L19" s="7">
        <v>8052.1</v>
      </c>
      <c r="M19" s="7">
        <v>8052.1</v>
      </c>
      <c r="N19" s="1">
        <f t="shared" si="1"/>
        <v>17254.599999999999</v>
      </c>
      <c r="O19" s="1">
        <f t="shared" si="1"/>
        <v>17337.7</v>
      </c>
      <c r="P19" s="1">
        <v>1</v>
      </c>
      <c r="Q19" s="1">
        <v>1</v>
      </c>
    </row>
    <row r="20" spans="1:17" ht="27" customHeight="1" x14ac:dyDescent="0.25">
      <c r="A20" s="21" t="s">
        <v>18</v>
      </c>
      <c r="B20" s="7">
        <v>2484.8000000000002</v>
      </c>
      <c r="C20" s="7">
        <v>2484.8000000000002</v>
      </c>
      <c r="D20" s="7">
        <v>2484.8000000000002</v>
      </c>
      <c r="E20" s="7">
        <v>2484.8000000000002</v>
      </c>
      <c r="F20" s="7">
        <v>2544.9</v>
      </c>
      <c r="G20" s="7">
        <f t="shared" si="0"/>
        <v>102.4</v>
      </c>
      <c r="H20" s="7">
        <v>3138.6</v>
      </c>
      <c r="I20" s="7">
        <v>3138.6</v>
      </c>
      <c r="J20" s="7">
        <v>4222.5</v>
      </c>
      <c r="K20" s="7">
        <v>4222.5</v>
      </c>
      <c r="L20" s="7">
        <v>6516.2</v>
      </c>
      <c r="M20" s="7">
        <v>6516.2</v>
      </c>
      <c r="N20" s="1">
        <f t="shared" si="1"/>
        <v>16362.1</v>
      </c>
      <c r="O20" s="1">
        <f t="shared" si="1"/>
        <v>16422.2</v>
      </c>
      <c r="P20" s="1">
        <v>1</v>
      </c>
      <c r="Q20" s="1">
        <v>1</v>
      </c>
    </row>
    <row r="21" spans="1:17" ht="24" customHeight="1" x14ac:dyDescent="0.25">
      <c r="A21" s="21" t="s">
        <v>19</v>
      </c>
      <c r="B21" s="7">
        <v>7075.3</v>
      </c>
      <c r="C21" s="7">
        <v>7075.3</v>
      </c>
      <c r="D21" s="7">
        <v>7241.7</v>
      </c>
      <c r="E21" s="7">
        <v>9957.9</v>
      </c>
      <c r="F21" s="7">
        <v>10256.700000000001</v>
      </c>
      <c r="G21" s="7">
        <f t="shared" si="0"/>
        <v>103</v>
      </c>
      <c r="H21" s="7">
        <v>3129.7</v>
      </c>
      <c r="I21" s="7">
        <v>3129.7</v>
      </c>
      <c r="J21" s="7">
        <v>3198.4</v>
      </c>
      <c r="K21" s="7">
        <v>3198.4</v>
      </c>
      <c r="L21" s="7">
        <v>9672.7000000000007</v>
      </c>
      <c r="M21" s="7">
        <v>9672.7000000000007</v>
      </c>
      <c r="N21" s="1">
        <f t="shared" si="1"/>
        <v>25958.7</v>
      </c>
      <c r="O21" s="1">
        <f t="shared" si="1"/>
        <v>26257.5</v>
      </c>
      <c r="P21" s="1">
        <v>1</v>
      </c>
      <c r="Q21" s="1">
        <v>2</v>
      </c>
    </row>
    <row r="22" spans="1:17" ht="40.5" customHeight="1" x14ac:dyDescent="0.25">
      <c r="A22" s="21" t="s">
        <v>20</v>
      </c>
      <c r="B22" s="7">
        <v>1509.6</v>
      </c>
      <c r="C22" s="7">
        <v>6201.4</v>
      </c>
      <c r="D22" s="7">
        <v>6201.4</v>
      </c>
      <c r="E22" s="7">
        <v>6201.4</v>
      </c>
      <c r="F22" s="7">
        <v>6789.3</v>
      </c>
      <c r="G22" s="7">
        <f t="shared" si="0"/>
        <v>109.5</v>
      </c>
      <c r="H22" s="7">
        <v>6239.9</v>
      </c>
      <c r="I22" s="7">
        <v>6239.9</v>
      </c>
      <c r="J22" s="7">
        <v>7433.2</v>
      </c>
      <c r="K22" s="7">
        <v>7433.2</v>
      </c>
      <c r="L22" s="7">
        <v>7853.3</v>
      </c>
      <c r="M22" s="7">
        <v>7853.3</v>
      </c>
      <c r="N22" s="1">
        <f t="shared" si="1"/>
        <v>27727.8</v>
      </c>
      <c r="O22" s="1">
        <f t="shared" si="1"/>
        <v>28315.7</v>
      </c>
      <c r="P22" s="1">
        <v>1</v>
      </c>
      <c r="Q22" s="7">
        <v>1</v>
      </c>
    </row>
    <row r="23" spans="1:17" ht="48" customHeight="1" x14ac:dyDescent="0.25">
      <c r="A23" s="21" t="s">
        <v>28</v>
      </c>
      <c r="B23" s="7">
        <v>4618.8</v>
      </c>
      <c r="C23" s="7">
        <v>4618.8</v>
      </c>
      <c r="D23" s="7">
        <v>4618.8</v>
      </c>
      <c r="E23" s="7">
        <v>4716.2</v>
      </c>
      <c r="F23" s="7">
        <v>5209.3999999999996</v>
      </c>
      <c r="G23" s="7">
        <f t="shared" si="0"/>
        <v>110.5</v>
      </c>
      <c r="H23" s="7">
        <v>2012.4</v>
      </c>
      <c r="I23" s="7">
        <v>2012.4</v>
      </c>
      <c r="J23" s="7">
        <v>2069.6999999999998</v>
      </c>
      <c r="K23" s="7">
        <v>2069.6999999999998</v>
      </c>
      <c r="L23" s="7">
        <v>9657</v>
      </c>
      <c r="M23" s="7">
        <v>9657</v>
      </c>
      <c r="N23" s="1">
        <f t="shared" si="1"/>
        <v>18455.3</v>
      </c>
      <c r="O23" s="1">
        <f t="shared" si="1"/>
        <v>18948.5</v>
      </c>
      <c r="P23" s="1">
        <v>1</v>
      </c>
      <c r="Q23" s="1">
        <v>1</v>
      </c>
    </row>
    <row r="24" spans="1:17" ht="42" customHeight="1" x14ac:dyDescent="0.25">
      <c r="A24" s="21" t="s">
        <v>21</v>
      </c>
      <c r="B24" s="7">
        <v>3942.4</v>
      </c>
      <c r="C24" s="7">
        <v>3942.4</v>
      </c>
      <c r="D24" s="7">
        <v>3942.4</v>
      </c>
      <c r="E24" s="7">
        <v>3942.4</v>
      </c>
      <c r="F24" s="7">
        <v>5514.3</v>
      </c>
      <c r="G24" s="7">
        <f t="shared" si="0"/>
        <v>139.9</v>
      </c>
      <c r="H24" s="7">
        <v>2406.9</v>
      </c>
      <c r="I24" s="7">
        <v>2406.9</v>
      </c>
      <c r="J24" s="7">
        <v>2969.2</v>
      </c>
      <c r="K24" s="7">
        <v>2969.2</v>
      </c>
      <c r="L24" s="7">
        <v>11978.9</v>
      </c>
      <c r="M24" s="7">
        <v>11978.8</v>
      </c>
      <c r="N24" s="1">
        <f t="shared" si="1"/>
        <v>21297.4</v>
      </c>
      <c r="O24" s="1">
        <f t="shared" si="1"/>
        <v>22869.200000000001</v>
      </c>
      <c r="P24" s="1">
        <v>1</v>
      </c>
      <c r="Q24" s="1">
        <v>1</v>
      </c>
    </row>
    <row r="25" spans="1:17" ht="38.25" customHeight="1" x14ac:dyDescent="0.25">
      <c r="A25" s="21" t="s">
        <v>22</v>
      </c>
      <c r="B25" s="7">
        <v>3310.3</v>
      </c>
      <c r="C25" s="7">
        <v>3310.3</v>
      </c>
      <c r="D25" s="7">
        <v>3310.3</v>
      </c>
      <c r="E25" s="7">
        <v>3310.3</v>
      </c>
      <c r="F25" s="7">
        <v>3684.5</v>
      </c>
      <c r="G25" s="7">
        <f t="shared" si="0"/>
        <v>111.3</v>
      </c>
      <c r="H25" s="7">
        <v>2918.7</v>
      </c>
      <c r="I25" s="7">
        <v>2918.7</v>
      </c>
      <c r="J25" s="7">
        <v>4022.4</v>
      </c>
      <c r="K25" s="7">
        <v>4022.4</v>
      </c>
      <c r="L25" s="7">
        <v>6150.4</v>
      </c>
      <c r="M25" s="7">
        <v>6150.4</v>
      </c>
      <c r="N25" s="1">
        <f t="shared" si="1"/>
        <v>16401.8</v>
      </c>
      <c r="O25" s="1">
        <f t="shared" si="1"/>
        <v>16776</v>
      </c>
      <c r="P25" s="1">
        <v>1</v>
      </c>
      <c r="Q25" s="1">
        <v>1</v>
      </c>
    </row>
    <row r="26" spans="1:17" ht="46.5" customHeight="1" x14ac:dyDescent="0.25">
      <c r="A26" s="21" t="s">
        <v>23</v>
      </c>
      <c r="B26" s="7">
        <v>19147.3</v>
      </c>
      <c r="C26" s="7">
        <v>19147.3</v>
      </c>
      <c r="D26" s="7">
        <v>19147.3</v>
      </c>
      <c r="E26" s="7">
        <v>19147.3</v>
      </c>
      <c r="F26" s="7">
        <v>27083.8</v>
      </c>
      <c r="G26" s="7">
        <f t="shared" si="0"/>
        <v>141.4</v>
      </c>
      <c r="H26" s="7">
        <v>2790.7</v>
      </c>
      <c r="I26" s="7">
        <v>2790.7</v>
      </c>
      <c r="J26" s="7">
        <v>0</v>
      </c>
      <c r="K26" s="7">
        <v>0</v>
      </c>
      <c r="L26" s="7">
        <v>0</v>
      </c>
      <c r="M26" s="7">
        <v>0</v>
      </c>
      <c r="N26" s="1">
        <f t="shared" si="1"/>
        <v>21938</v>
      </c>
      <c r="O26" s="1">
        <f t="shared" si="1"/>
        <v>29874.5</v>
      </c>
      <c r="P26" s="1">
        <v>1</v>
      </c>
      <c r="Q26" s="1">
        <v>1</v>
      </c>
    </row>
    <row r="27" spans="1:17" ht="38.25" customHeight="1" x14ac:dyDescent="0.25">
      <c r="A27" s="43" t="s">
        <v>24</v>
      </c>
      <c r="B27" s="7">
        <v>4742</v>
      </c>
      <c r="C27" s="7">
        <v>4742</v>
      </c>
      <c r="D27" s="7">
        <v>3472.4</v>
      </c>
      <c r="E27" s="7">
        <v>2567.1999999999998</v>
      </c>
      <c r="F27" s="7">
        <v>2423.1</v>
      </c>
      <c r="G27" s="7">
        <f t="shared" si="0"/>
        <v>94.4</v>
      </c>
      <c r="H27" s="7">
        <v>1810.4</v>
      </c>
      <c r="I27" s="7">
        <v>1810.4</v>
      </c>
      <c r="J27" s="7">
        <v>2442.9</v>
      </c>
      <c r="K27" s="7">
        <v>2442.9</v>
      </c>
      <c r="L27" s="7">
        <v>7422.8</v>
      </c>
      <c r="M27" s="7">
        <v>7422.8</v>
      </c>
      <c r="N27" s="1">
        <f t="shared" si="1"/>
        <v>14243.3</v>
      </c>
      <c r="O27" s="1">
        <f t="shared" si="1"/>
        <v>14099.2</v>
      </c>
      <c r="P27" s="1">
        <v>1</v>
      </c>
      <c r="Q27" s="1">
        <v>1</v>
      </c>
    </row>
    <row r="28" spans="1:17" ht="37.5" customHeight="1" x14ac:dyDescent="0.25">
      <c r="A28" s="21" t="s">
        <v>25</v>
      </c>
      <c r="B28" s="7">
        <v>1414.2</v>
      </c>
      <c r="C28" s="7">
        <v>1414.2</v>
      </c>
      <c r="D28" s="7">
        <v>1414.2</v>
      </c>
      <c r="E28" s="7">
        <v>1791.6</v>
      </c>
      <c r="F28" s="7">
        <v>1710.1</v>
      </c>
      <c r="G28" s="7">
        <f t="shared" si="0"/>
        <v>95.5</v>
      </c>
      <c r="H28" s="7">
        <v>1303.8</v>
      </c>
      <c r="I28" s="7">
        <v>1303.8</v>
      </c>
      <c r="J28" s="7">
        <v>2213.8000000000002</v>
      </c>
      <c r="K28" s="7">
        <v>2213.8000000000002</v>
      </c>
      <c r="L28" s="7">
        <v>8947.1</v>
      </c>
      <c r="M28" s="7">
        <v>8947.1</v>
      </c>
      <c r="N28" s="1">
        <f t="shared" si="1"/>
        <v>14256.3</v>
      </c>
      <c r="O28" s="1">
        <f t="shared" si="1"/>
        <v>14174.8</v>
      </c>
      <c r="P28" s="1">
        <v>1</v>
      </c>
      <c r="Q28" s="1">
        <v>1</v>
      </c>
    </row>
    <row r="29" spans="1:17" ht="39.75" customHeight="1" x14ac:dyDescent="0.25">
      <c r="A29" s="21" t="s">
        <v>26</v>
      </c>
      <c r="B29" s="7">
        <v>2433.4</v>
      </c>
      <c r="C29" s="7">
        <v>2433.4</v>
      </c>
      <c r="D29" s="7">
        <v>2494.5</v>
      </c>
      <c r="E29" s="7">
        <v>2513.6999999999998</v>
      </c>
      <c r="F29" s="7">
        <v>2171.1</v>
      </c>
      <c r="G29" s="7">
        <f t="shared" si="0"/>
        <v>86.4</v>
      </c>
      <c r="H29" s="7">
        <v>2549.5</v>
      </c>
      <c r="I29" s="7">
        <v>2549.5</v>
      </c>
      <c r="J29" s="7">
        <v>3283.2</v>
      </c>
      <c r="K29" s="7">
        <v>3283.2</v>
      </c>
      <c r="L29" s="7">
        <v>8313.2000000000007</v>
      </c>
      <c r="M29" s="7">
        <v>8313.2000000000007</v>
      </c>
      <c r="N29" s="1">
        <f t="shared" si="1"/>
        <v>16659.599999999999</v>
      </c>
      <c r="O29" s="1">
        <f t="shared" si="1"/>
        <v>16317</v>
      </c>
      <c r="P29" s="1">
        <v>1</v>
      </c>
      <c r="Q29" s="1">
        <v>1</v>
      </c>
    </row>
    <row r="30" spans="1:17" ht="22.5" customHeight="1" x14ac:dyDescent="0.25">
      <c r="A30" s="22" t="s">
        <v>27</v>
      </c>
      <c r="B30" s="7">
        <f t="shared" ref="B30:Q30" si="2">SUM(B11:B29)</f>
        <v>148076.9</v>
      </c>
      <c r="C30" s="7">
        <f t="shared" si="2"/>
        <v>160871.29999999999</v>
      </c>
      <c r="D30" s="7">
        <f t="shared" si="2"/>
        <v>168630.5</v>
      </c>
      <c r="E30" s="7">
        <f t="shared" si="2"/>
        <v>184148.9</v>
      </c>
      <c r="F30" s="7">
        <f t="shared" si="2"/>
        <v>208063.3</v>
      </c>
      <c r="G30" s="7">
        <f t="shared" si="0"/>
        <v>113</v>
      </c>
      <c r="H30" s="7">
        <f t="shared" si="2"/>
        <v>79625.100000000006</v>
      </c>
      <c r="I30" s="7">
        <f t="shared" si="2"/>
        <v>79625.100000000006</v>
      </c>
      <c r="J30" s="7">
        <f t="shared" si="2"/>
        <v>59452.6</v>
      </c>
      <c r="K30" s="7">
        <f t="shared" si="2"/>
        <v>59452.6</v>
      </c>
      <c r="L30" s="7">
        <f t="shared" si="2"/>
        <v>177351.6</v>
      </c>
      <c r="M30" s="7">
        <f t="shared" si="2"/>
        <v>177351.5</v>
      </c>
      <c r="N30" s="1">
        <f t="shared" si="2"/>
        <v>500578.2</v>
      </c>
      <c r="O30" s="1">
        <f t="shared" si="2"/>
        <v>524492.5</v>
      </c>
      <c r="P30" s="1">
        <f t="shared" si="2"/>
        <v>20</v>
      </c>
      <c r="Q30" s="1">
        <f t="shared" si="2"/>
        <v>23.8</v>
      </c>
    </row>
    <row r="31" spans="1:17" ht="15.75" x14ac:dyDescent="0.25">
      <c r="H31" s="19"/>
      <c r="O31" s="42"/>
    </row>
  </sheetData>
  <mergeCells count="41">
    <mergeCell ref="G5:G7"/>
    <mergeCell ref="A1:Q2"/>
    <mergeCell ref="A3:A7"/>
    <mergeCell ref="B3:Q3"/>
    <mergeCell ref="B4:G4"/>
    <mergeCell ref="H4:I4"/>
    <mergeCell ref="J4:K4"/>
    <mergeCell ref="L4:M4"/>
    <mergeCell ref="N4:O4"/>
    <mergeCell ref="P4:P7"/>
    <mergeCell ref="Q4:Q7"/>
    <mergeCell ref="B5:B7"/>
    <mergeCell ref="C5:C7"/>
    <mergeCell ref="D5:D7"/>
    <mergeCell ref="E5:E7"/>
    <mergeCell ref="F5:F7"/>
    <mergeCell ref="N5:N7"/>
    <mergeCell ref="O5:O7"/>
    <mergeCell ref="A8:A10"/>
    <mergeCell ref="B8:B9"/>
    <mergeCell ref="C8:C9"/>
    <mergeCell ref="D8:D9"/>
    <mergeCell ref="E8:E9"/>
    <mergeCell ref="F8:F9"/>
    <mergeCell ref="G8:G9"/>
    <mergeCell ref="H8:H10"/>
    <mergeCell ref="H5:H7"/>
    <mergeCell ref="I5:I7"/>
    <mergeCell ref="J5:J7"/>
    <mergeCell ref="K5:K7"/>
    <mergeCell ref="L5:L7"/>
    <mergeCell ref="M5:M7"/>
    <mergeCell ref="O8:O10"/>
    <mergeCell ref="P8:P10"/>
    <mergeCell ref="Q8:Q10"/>
    <mergeCell ref="I8:I10"/>
    <mergeCell ref="J8:J10"/>
    <mergeCell ref="K8:K10"/>
    <mergeCell ref="L8:L10"/>
    <mergeCell ref="M8:M10"/>
    <mergeCell ref="N8:N10"/>
  </mergeCells>
  <pageMargins left="0.51181102362204722" right="0.19685039370078741" top="0.35433070866141736" bottom="0.35433070866141736" header="0.31496062992125984" footer="0.31496062992125984"/>
  <pageSetup paperSize="9" scale="47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zoomScaleNormal="100" workbookViewId="0">
      <selection activeCell="A3" sqref="A3:A10"/>
    </sheetView>
  </sheetViews>
  <sheetFormatPr defaultRowHeight="15" x14ac:dyDescent="0.25"/>
  <cols>
    <col min="1" max="1" width="38.85546875" customWidth="1"/>
    <col min="2" max="2" width="27.42578125" customWidth="1"/>
    <col min="3" max="3" width="24.5703125" customWidth="1"/>
    <col min="4" max="4" width="17.42578125" customWidth="1"/>
    <col min="5" max="5" width="28.7109375" customWidth="1"/>
    <col min="6" max="6" width="17.42578125" customWidth="1"/>
    <col min="7" max="7" width="21.85546875" customWidth="1"/>
    <col min="8" max="8" width="30.5703125" customWidth="1"/>
    <col min="9" max="9" width="34.7109375" customWidth="1"/>
    <col min="10" max="10" width="22.28515625" customWidth="1"/>
    <col min="11" max="11" width="20.42578125" customWidth="1"/>
    <col min="12" max="12" width="22.5703125" customWidth="1"/>
    <col min="13" max="13" width="26.5703125" customWidth="1"/>
    <col min="14" max="14" width="17.28515625" customWidth="1"/>
    <col min="15" max="15" width="22.7109375" customWidth="1"/>
    <col min="16" max="16" width="21" customWidth="1"/>
    <col min="17" max="17" width="18.7109375" customWidth="1"/>
    <col min="18" max="18" width="17" customWidth="1"/>
    <col min="19" max="19" width="18.42578125" customWidth="1"/>
    <col min="20" max="20" width="35.7109375" customWidth="1"/>
    <col min="21" max="21" width="14.5703125" customWidth="1"/>
    <col min="22" max="22" width="17.7109375" customWidth="1"/>
    <col min="23" max="23" width="0.5703125" customWidth="1"/>
    <col min="29" max="29" width="12.7109375" customWidth="1"/>
  </cols>
  <sheetData>
    <row r="1" spans="1:26" ht="20.25" customHeight="1" x14ac:dyDescent="0.3">
      <c r="I1" s="83" t="s">
        <v>32</v>
      </c>
      <c r="J1" s="83"/>
      <c r="K1" s="83"/>
      <c r="L1" s="83"/>
      <c r="M1" s="49"/>
    </row>
    <row r="2" spans="1:26" ht="46.5" customHeight="1" x14ac:dyDescent="0.25">
      <c r="A2" s="84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6" ht="150" customHeight="1" x14ac:dyDescent="0.3">
      <c r="A3" s="63" t="s">
        <v>33</v>
      </c>
      <c r="B3" s="85" t="s">
        <v>77</v>
      </c>
      <c r="C3" s="86"/>
      <c r="D3" s="87"/>
      <c r="E3" s="88" t="s">
        <v>0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63" t="s">
        <v>1</v>
      </c>
      <c r="U3" s="63" t="s">
        <v>2</v>
      </c>
      <c r="V3" s="63"/>
      <c r="W3" s="2"/>
      <c r="X3" s="2"/>
      <c r="Y3" s="2"/>
      <c r="Z3" s="2"/>
    </row>
    <row r="4" spans="1:26" ht="57.75" customHeight="1" x14ac:dyDescent="0.3">
      <c r="A4" s="63"/>
      <c r="B4" s="63" t="s">
        <v>3</v>
      </c>
      <c r="C4" s="63" t="s">
        <v>31</v>
      </c>
      <c r="D4" s="70" t="s">
        <v>39</v>
      </c>
      <c r="E4" s="63" t="s">
        <v>104</v>
      </c>
      <c r="F4" s="63" t="s">
        <v>29</v>
      </c>
      <c r="G4" s="63" t="s">
        <v>80</v>
      </c>
      <c r="H4" s="63" t="s">
        <v>42</v>
      </c>
      <c r="I4" s="63" t="s">
        <v>103</v>
      </c>
      <c r="J4" s="74" t="s">
        <v>81</v>
      </c>
      <c r="K4" s="75"/>
      <c r="L4" s="75"/>
      <c r="M4" s="75"/>
      <c r="N4" s="75"/>
      <c r="O4" s="75"/>
      <c r="P4" s="76"/>
      <c r="Q4" s="63" t="s">
        <v>4</v>
      </c>
      <c r="R4" s="65" t="s">
        <v>30</v>
      </c>
      <c r="S4" s="66"/>
      <c r="T4" s="63"/>
      <c r="U4" s="63" t="s">
        <v>5</v>
      </c>
      <c r="V4" s="63" t="s">
        <v>6</v>
      </c>
      <c r="W4" s="2"/>
      <c r="X4" s="2"/>
      <c r="Y4" s="2"/>
      <c r="Z4" s="2"/>
    </row>
    <row r="5" spans="1:26" ht="15.75" hidden="1" customHeight="1" thickBot="1" x14ac:dyDescent="0.35">
      <c r="A5" s="63"/>
      <c r="B5" s="63"/>
      <c r="C5" s="64"/>
      <c r="D5" s="89"/>
      <c r="E5" s="64"/>
      <c r="F5" s="64"/>
      <c r="G5" s="64"/>
      <c r="H5" s="64"/>
      <c r="I5" s="64"/>
      <c r="J5" s="77"/>
      <c r="K5" s="78"/>
      <c r="L5" s="78"/>
      <c r="M5" s="78"/>
      <c r="N5" s="78"/>
      <c r="O5" s="78"/>
      <c r="P5" s="79"/>
      <c r="Q5" s="64"/>
      <c r="R5" s="66"/>
      <c r="S5" s="66"/>
      <c r="T5" s="63"/>
      <c r="U5" s="64"/>
      <c r="V5" s="64"/>
      <c r="W5" s="2"/>
      <c r="X5" s="2"/>
      <c r="Y5" s="2"/>
      <c r="Z5" s="2"/>
    </row>
    <row r="6" spans="1:26" ht="17.25" customHeight="1" x14ac:dyDescent="0.3">
      <c r="A6" s="63"/>
      <c r="B6" s="63"/>
      <c r="C6" s="64"/>
      <c r="D6" s="89"/>
      <c r="E6" s="64"/>
      <c r="F6" s="64"/>
      <c r="G6" s="64"/>
      <c r="H6" s="64"/>
      <c r="I6" s="64"/>
      <c r="J6" s="77"/>
      <c r="K6" s="78"/>
      <c r="L6" s="78"/>
      <c r="M6" s="78"/>
      <c r="N6" s="78"/>
      <c r="O6" s="78"/>
      <c r="P6" s="79"/>
      <c r="Q6" s="64"/>
      <c r="R6" s="66"/>
      <c r="S6" s="66"/>
      <c r="T6" s="63"/>
      <c r="U6" s="64"/>
      <c r="V6" s="64"/>
      <c r="W6" s="2"/>
      <c r="X6" s="2"/>
      <c r="Y6" s="2"/>
      <c r="Z6" s="2"/>
    </row>
    <row r="7" spans="1:26" ht="30" customHeight="1" x14ac:dyDescent="0.3">
      <c r="A7" s="63"/>
      <c r="B7" s="63"/>
      <c r="C7" s="64"/>
      <c r="D7" s="89"/>
      <c r="E7" s="64"/>
      <c r="F7" s="64"/>
      <c r="G7" s="64"/>
      <c r="H7" s="64"/>
      <c r="I7" s="64"/>
      <c r="J7" s="80"/>
      <c r="K7" s="81"/>
      <c r="L7" s="81"/>
      <c r="M7" s="81"/>
      <c r="N7" s="81"/>
      <c r="O7" s="81"/>
      <c r="P7" s="82"/>
      <c r="Q7" s="64"/>
      <c r="R7" s="66"/>
      <c r="S7" s="66"/>
      <c r="T7" s="63"/>
      <c r="U7" s="64"/>
      <c r="V7" s="64"/>
      <c r="W7" s="2"/>
      <c r="X7" s="2"/>
      <c r="Y7" s="2"/>
      <c r="Z7" s="2"/>
    </row>
    <row r="8" spans="1:26" ht="30.75" customHeight="1" x14ac:dyDescent="0.3">
      <c r="A8" s="63"/>
      <c r="B8" s="63"/>
      <c r="C8" s="64"/>
      <c r="D8" s="89"/>
      <c r="E8" s="64"/>
      <c r="F8" s="64"/>
      <c r="G8" s="64"/>
      <c r="H8" s="64"/>
      <c r="I8" s="64"/>
      <c r="J8" s="63" t="s">
        <v>34</v>
      </c>
      <c r="K8" s="67" t="s">
        <v>7</v>
      </c>
      <c r="L8" s="68"/>
      <c r="M8" s="68"/>
      <c r="N8" s="68"/>
      <c r="O8" s="68"/>
      <c r="P8" s="69"/>
      <c r="Q8" s="64"/>
      <c r="R8" s="65" t="s">
        <v>35</v>
      </c>
      <c r="S8" s="65" t="s">
        <v>61</v>
      </c>
      <c r="T8" s="63"/>
      <c r="U8" s="64"/>
      <c r="V8" s="64"/>
      <c r="W8" s="2"/>
      <c r="X8" s="2"/>
      <c r="Y8" s="2"/>
      <c r="Z8" s="2"/>
    </row>
    <row r="9" spans="1:26" ht="30.75" customHeight="1" x14ac:dyDescent="0.3">
      <c r="A9" s="63"/>
      <c r="B9" s="63"/>
      <c r="C9" s="64"/>
      <c r="D9" s="89"/>
      <c r="E9" s="64"/>
      <c r="F9" s="64"/>
      <c r="G9" s="64"/>
      <c r="H9" s="64"/>
      <c r="I9" s="64"/>
      <c r="J9" s="63"/>
      <c r="K9" s="70" t="s">
        <v>8</v>
      </c>
      <c r="L9" s="72" t="s">
        <v>62</v>
      </c>
      <c r="M9" s="73"/>
      <c r="N9" s="70" t="s">
        <v>9</v>
      </c>
      <c r="O9" s="90" t="s">
        <v>62</v>
      </c>
      <c r="P9" s="90"/>
      <c r="Q9" s="64"/>
      <c r="R9" s="65"/>
      <c r="S9" s="65"/>
      <c r="T9" s="63"/>
      <c r="U9" s="64"/>
      <c r="V9" s="64"/>
      <c r="W9" s="2"/>
      <c r="X9" s="2"/>
      <c r="Y9" s="2"/>
      <c r="Z9" s="2"/>
    </row>
    <row r="10" spans="1:26" ht="201.75" customHeight="1" thickBot="1" x14ac:dyDescent="0.35">
      <c r="A10" s="63"/>
      <c r="B10" s="70"/>
      <c r="C10" s="64"/>
      <c r="D10" s="71"/>
      <c r="E10" s="64"/>
      <c r="F10" s="64"/>
      <c r="G10" s="64"/>
      <c r="H10" s="64"/>
      <c r="I10" s="64"/>
      <c r="J10" s="63"/>
      <c r="K10" s="71"/>
      <c r="L10" s="25" t="s">
        <v>73</v>
      </c>
      <c r="M10" s="25" t="s">
        <v>74</v>
      </c>
      <c r="N10" s="71"/>
      <c r="O10" s="31" t="s">
        <v>75</v>
      </c>
      <c r="P10" s="31" t="s">
        <v>76</v>
      </c>
      <c r="Q10" s="64"/>
      <c r="R10" s="65"/>
      <c r="S10" s="65"/>
      <c r="T10" s="63"/>
      <c r="U10" s="64"/>
      <c r="V10" s="64"/>
      <c r="W10" s="2"/>
      <c r="X10" s="2"/>
      <c r="Y10" s="2"/>
      <c r="Z10" s="2"/>
    </row>
    <row r="11" spans="1:26" ht="27" customHeight="1" thickBot="1" x14ac:dyDescent="0.3">
      <c r="A11" s="15">
        <v>1</v>
      </c>
      <c r="B11" s="51">
        <v>2</v>
      </c>
      <c r="C11" s="9">
        <v>3</v>
      </c>
      <c r="D11" s="9" t="s">
        <v>40</v>
      </c>
      <c r="E11" s="39" t="s">
        <v>147</v>
      </c>
      <c r="F11" s="9">
        <v>5</v>
      </c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5">
        <v>11</v>
      </c>
      <c r="M11" s="9" t="s">
        <v>59</v>
      </c>
      <c r="N11" s="9">
        <v>12</v>
      </c>
      <c r="O11" s="9" t="s">
        <v>60</v>
      </c>
      <c r="P11" s="9" t="s">
        <v>78</v>
      </c>
      <c r="Q11" s="9">
        <v>13</v>
      </c>
      <c r="R11" s="9">
        <v>14</v>
      </c>
      <c r="S11" s="9">
        <v>15</v>
      </c>
      <c r="T11" s="9">
        <v>16</v>
      </c>
      <c r="U11" s="9">
        <v>17</v>
      </c>
      <c r="V11" s="9">
        <v>18</v>
      </c>
    </row>
    <row r="12" spans="1:26" ht="85.5" customHeight="1" x14ac:dyDescent="0.25">
      <c r="A12" s="12" t="s">
        <v>10</v>
      </c>
      <c r="B12" s="50">
        <v>165192.29999999999</v>
      </c>
      <c r="C12" s="1">
        <v>38250.400000000001</v>
      </c>
      <c r="D12" s="1">
        <f>C12/B12*100</f>
        <v>23.2</v>
      </c>
      <c r="E12" s="1">
        <v>7.4</v>
      </c>
      <c r="F12" s="1">
        <f t="shared" ref="F12:F15" si="0">B12*E12%</f>
        <v>12224.2</v>
      </c>
      <c r="G12" s="1">
        <f t="shared" ref="G12:G30" si="1">(F12+L12+M12+P12+O12)</f>
        <v>12224.2</v>
      </c>
      <c r="H12" s="1">
        <f t="shared" ref="H12:H30" si="2">C12*E12%</f>
        <v>2830.5</v>
      </c>
      <c r="I12" s="1">
        <f t="shared" ref="I12:I31" si="3">(H12+L12+M12+P12+O12)</f>
        <v>2830.5</v>
      </c>
      <c r="J12" s="1">
        <f t="shared" ref="J12:J30" si="4">K12+N12</f>
        <v>11382.3</v>
      </c>
      <c r="K12" s="1">
        <v>5386</v>
      </c>
      <c r="L12" s="1">
        <v>0</v>
      </c>
      <c r="M12" s="1">
        <v>0</v>
      </c>
      <c r="N12" s="1">
        <v>5996.3</v>
      </c>
      <c r="O12" s="1">
        <v>0</v>
      </c>
      <c r="P12" s="1">
        <v>0</v>
      </c>
      <c r="Q12" s="1">
        <v>2159.6999999999998</v>
      </c>
      <c r="R12" s="7">
        <f t="shared" ref="R12:R30" si="5">J12-G12</f>
        <v>-841.9</v>
      </c>
      <c r="S12" s="7">
        <f t="shared" ref="S12:S30" si="6">Q12-I12</f>
        <v>-670.8</v>
      </c>
      <c r="T12" s="29"/>
      <c r="U12" s="1">
        <v>2</v>
      </c>
      <c r="V12" s="7">
        <v>3.5</v>
      </c>
    </row>
    <row r="13" spans="1:26" ht="50.25" customHeight="1" x14ac:dyDescent="0.25">
      <c r="A13" s="12" t="s">
        <v>43</v>
      </c>
      <c r="B13" s="1">
        <v>10739.8</v>
      </c>
      <c r="C13" s="1">
        <v>4338.7</v>
      </c>
      <c r="D13" s="1">
        <f t="shared" ref="D13:D31" si="7">C13/B13*100</f>
        <v>40.4</v>
      </c>
      <c r="E13" s="1">
        <v>33.4</v>
      </c>
      <c r="F13" s="1">
        <f t="shared" si="0"/>
        <v>3587.1</v>
      </c>
      <c r="G13" s="1">
        <f t="shared" si="1"/>
        <v>3587.1</v>
      </c>
      <c r="H13" s="1">
        <f t="shared" si="2"/>
        <v>1449.1</v>
      </c>
      <c r="I13" s="1">
        <f t="shared" si="3"/>
        <v>1449.1</v>
      </c>
      <c r="J13" s="1">
        <f t="shared" si="4"/>
        <v>3394.7</v>
      </c>
      <c r="K13" s="7">
        <v>2400</v>
      </c>
      <c r="L13" s="1">
        <v>0</v>
      </c>
      <c r="M13" s="1">
        <v>0</v>
      </c>
      <c r="N13" s="7">
        <v>994.7</v>
      </c>
      <c r="O13" s="7">
        <v>0</v>
      </c>
      <c r="P13" s="7">
        <v>0</v>
      </c>
      <c r="Q13" s="1">
        <v>776</v>
      </c>
      <c r="R13" s="3">
        <f t="shared" si="5"/>
        <v>-192.4</v>
      </c>
      <c r="S13" s="3">
        <f t="shared" si="6"/>
        <v>-673.1</v>
      </c>
      <c r="T13" s="24"/>
      <c r="U13" s="1">
        <v>1</v>
      </c>
      <c r="V13" s="7">
        <v>1</v>
      </c>
    </row>
    <row r="14" spans="1:26" ht="45" customHeight="1" x14ac:dyDescent="0.25">
      <c r="A14" s="13" t="s">
        <v>11</v>
      </c>
      <c r="B14" s="1">
        <v>22137.599999999999</v>
      </c>
      <c r="C14" s="1">
        <v>6583.3</v>
      </c>
      <c r="D14" s="1">
        <f t="shared" si="7"/>
        <v>29.7</v>
      </c>
      <c r="E14" s="1">
        <v>15.1</v>
      </c>
      <c r="F14" s="1">
        <f t="shared" si="0"/>
        <v>3342.8</v>
      </c>
      <c r="G14" s="1">
        <f t="shared" si="1"/>
        <v>3342.8</v>
      </c>
      <c r="H14" s="1">
        <f t="shared" si="2"/>
        <v>994.1</v>
      </c>
      <c r="I14" s="1">
        <f t="shared" si="3"/>
        <v>994.1</v>
      </c>
      <c r="J14" s="1">
        <f t="shared" si="4"/>
        <v>2793.8</v>
      </c>
      <c r="K14" s="7">
        <v>2626.4</v>
      </c>
      <c r="L14" s="1">
        <v>0</v>
      </c>
      <c r="M14" s="7">
        <v>0</v>
      </c>
      <c r="N14" s="1">
        <v>167.4</v>
      </c>
      <c r="O14" s="1">
        <v>0</v>
      </c>
      <c r="P14" s="1">
        <v>0</v>
      </c>
      <c r="Q14" s="1">
        <v>717.2</v>
      </c>
      <c r="R14" s="7">
        <f t="shared" si="5"/>
        <v>-549</v>
      </c>
      <c r="S14" s="7">
        <f t="shared" si="6"/>
        <v>-276.89999999999998</v>
      </c>
      <c r="T14" s="16"/>
      <c r="U14" s="1">
        <v>1</v>
      </c>
      <c r="V14" s="1">
        <v>0.3</v>
      </c>
    </row>
    <row r="15" spans="1:26" ht="60" customHeight="1" x14ac:dyDescent="0.25">
      <c r="A15" s="13" t="s">
        <v>12</v>
      </c>
      <c r="B15" s="1">
        <v>26670.3</v>
      </c>
      <c r="C15" s="1">
        <v>11388</v>
      </c>
      <c r="D15" s="1">
        <f t="shared" si="7"/>
        <v>42.7</v>
      </c>
      <c r="E15" s="1">
        <v>21.3</v>
      </c>
      <c r="F15" s="1">
        <f t="shared" si="0"/>
        <v>5680.8</v>
      </c>
      <c r="G15" s="1">
        <f t="shared" si="1"/>
        <v>5680.8</v>
      </c>
      <c r="H15" s="1">
        <f>C15*E15%</f>
        <v>2425.6</v>
      </c>
      <c r="I15" s="1">
        <f t="shared" si="3"/>
        <v>2425.6</v>
      </c>
      <c r="J15" s="1">
        <f t="shared" si="4"/>
        <v>5159.7</v>
      </c>
      <c r="K15" s="1">
        <v>2703.6</v>
      </c>
      <c r="L15" s="1">
        <v>0</v>
      </c>
      <c r="M15" s="7">
        <v>0</v>
      </c>
      <c r="N15" s="1">
        <v>2456.1</v>
      </c>
      <c r="O15" s="1">
        <v>0</v>
      </c>
      <c r="P15" s="1">
        <v>0</v>
      </c>
      <c r="Q15" s="1">
        <v>1095.7</v>
      </c>
      <c r="R15" s="7">
        <f t="shared" si="5"/>
        <v>-521.1</v>
      </c>
      <c r="S15" s="7">
        <f t="shared" si="6"/>
        <v>-1329.9</v>
      </c>
      <c r="T15" s="16"/>
      <c r="U15" s="1">
        <v>1</v>
      </c>
      <c r="V15" s="1">
        <v>2</v>
      </c>
    </row>
    <row r="16" spans="1:26" ht="48.75" customHeight="1" x14ac:dyDescent="0.25">
      <c r="A16" s="13" t="s">
        <v>13</v>
      </c>
      <c r="B16" s="1">
        <v>25832.6</v>
      </c>
      <c r="C16" s="1">
        <v>7788.6</v>
      </c>
      <c r="D16" s="1">
        <f t="shared" si="7"/>
        <v>30.2</v>
      </c>
      <c r="E16" s="1">
        <v>22.8</v>
      </c>
      <c r="F16" s="1">
        <f>B16*E16%</f>
        <v>5889.8</v>
      </c>
      <c r="G16" s="1">
        <f t="shared" si="1"/>
        <v>5889.8</v>
      </c>
      <c r="H16" s="1">
        <f t="shared" si="2"/>
        <v>1775.8</v>
      </c>
      <c r="I16" s="1">
        <f t="shared" si="3"/>
        <v>1775.8</v>
      </c>
      <c r="J16" s="1">
        <f t="shared" si="4"/>
        <v>4891.3999999999996</v>
      </c>
      <c r="K16" s="1">
        <v>2834.4</v>
      </c>
      <c r="L16" s="1">
        <v>0</v>
      </c>
      <c r="M16" s="7">
        <v>0</v>
      </c>
      <c r="N16" s="1">
        <v>2057</v>
      </c>
      <c r="O16" s="1">
        <v>0</v>
      </c>
      <c r="P16" s="1">
        <v>0</v>
      </c>
      <c r="Q16" s="1">
        <v>1243.9000000000001</v>
      </c>
      <c r="R16" s="7">
        <f t="shared" si="5"/>
        <v>-998.4</v>
      </c>
      <c r="S16" s="7">
        <f t="shared" si="6"/>
        <v>-531.9</v>
      </c>
      <c r="T16" s="16"/>
      <c r="U16" s="1">
        <v>1</v>
      </c>
      <c r="V16" s="1">
        <v>2</v>
      </c>
    </row>
    <row r="17" spans="1:22" ht="54" customHeight="1" x14ac:dyDescent="0.25">
      <c r="A17" s="13" t="s">
        <v>14</v>
      </c>
      <c r="B17" s="1">
        <v>11808.3</v>
      </c>
      <c r="C17" s="1">
        <v>4265.8</v>
      </c>
      <c r="D17" s="1">
        <f t="shared" si="7"/>
        <v>36.1</v>
      </c>
      <c r="E17" s="1">
        <v>27.2</v>
      </c>
      <c r="F17" s="1">
        <f t="shared" ref="F17:F30" si="8">B17*E17%</f>
        <v>3211.9</v>
      </c>
      <c r="G17" s="1">
        <f t="shared" si="1"/>
        <v>3211.9</v>
      </c>
      <c r="H17" s="1">
        <f t="shared" si="2"/>
        <v>1160.3</v>
      </c>
      <c r="I17" s="1">
        <f t="shared" si="3"/>
        <v>1160.3</v>
      </c>
      <c r="J17" s="1">
        <f t="shared" si="4"/>
        <v>2944.3</v>
      </c>
      <c r="K17" s="1">
        <v>1913.2</v>
      </c>
      <c r="L17" s="1">
        <v>0</v>
      </c>
      <c r="M17" s="7">
        <v>0</v>
      </c>
      <c r="N17" s="1">
        <v>1031.0999999999999</v>
      </c>
      <c r="O17" s="1">
        <v>0</v>
      </c>
      <c r="P17" s="1">
        <v>0</v>
      </c>
      <c r="Q17" s="1">
        <v>842</v>
      </c>
      <c r="R17" s="3">
        <f t="shared" si="5"/>
        <v>-267.60000000000002</v>
      </c>
      <c r="S17" s="7">
        <f t="shared" si="6"/>
        <v>-318.3</v>
      </c>
      <c r="T17" s="16"/>
      <c r="U17" s="1">
        <v>1</v>
      </c>
      <c r="V17" s="1">
        <v>1</v>
      </c>
    </row>
    <row r="18" spans="1:22" ht="57.75" customHeight="1" x14ac:dyDescent="0.25">
      <c r="A18" s="13" t="s">
        <v>15</v>
      </c>
      <c r="B18" s="1">
        <v>16181.2</v>
      </c>
      <c r="C18" s="1">
        <v>4023.8</v>
      </c>
      <c r="D18" s="1">
        <f t="shared" si="7"/>
        <v>24.9</v>
      </c>
      <c r="E18" s="1">
        <v>28.4</v>
      </c>
      <c r="F18" s="1">
        <f t="shared" si="8"/>
        <v>4595.5</v>
      </c>
      <c r="G18" s="1">
        <f t="shared" si="1"/>
        <v>4595.5</v>
      </c>
      <c r="H18" s="1">
        <f t="shared" si="2"/>
        <v>1142.8</v>
      </c>
      <c r="I18" s="1">
        <f t="shared" si="3"/>
        <v>1142.8</v>
      </c>
      <c r="J18" s="1">
        <f t="shared" si="4"/>
        <v>4593.1000000000004</v>
      </c>
      <c r="K18" s="1">
        <v>2426.9</v>
      </c>
      <c r="L18" s="1">
        <v>0</v>
      </c>
      <c r="M18" s="1">
        <v>0</v>
      </c>
      <c r="N18" s="1">
        <v>2166.1999999999998</v>
      </c>
      <c r="O18" s="1">
        <v>0</v>
      </c>
      <c r="P18" s="1">
        <v>0</v>
      </c>
      <c r="Q18" s="1">
        <v>1076.5</v>
      </c>
      <c r="R18" s="7">
        <f t="shared" si="5"/>
        <v>-2.4</v>
      </c>
      <c r="S18" s="3">
        <f t="shared" si="6"/>
        <v>-66.3</v>
      </c>
      <c r="T18" s="18"/>
      <c r="U18" s="1">
        <v>1</v>
      </c>
      <c r="V18" s="1">
        <v>2</v>
      </c>
    </row>
    <row r="19" spans="1:22" ht="57.75" customHeight="1" x14ac:dyDescent="0.25">
      <c r="A19" s="13" t="s">
        <v>16</v>
      </c>
      <c r="B19" s="1">
        <v>16047.8</v>
      </c>
      <c r="C19" s="1">
        <v>3932.2</v>
      </c>
      <c r="D19" s="1">
        <f t="shared" si="7"/>
        <v>24.5</v>
      </c>
      <c r="E19" s="1">
        <v>22.7</v>
      </c>
      <c r="F19" s="1">
        <f t="shared" si="8"/>
        <v>3642.9</v>
      </c>
      <c r="G19" s="1">
        <f t="shared" si="1"/>
        <v>3642.9</v>
      </c>
      <c r="H19" s="1">
        <f t="shared" si="2"/>
        <v>892.6</v>
      </c>
      <c r="I19" s="1">
        <f t="shared" si="3"/>
        <v>892.6</v>
      </c>
      <c r="J19" s="1">
        <f t="shared" si="4"/>
        <v>3638.8</v>
      </c>
      <c r="K19" s="7">
        <v>2452.8000000000002</v>
      </c>
      <c r="L19" s="1">
        <v>0</v>
      </c>
      <c r="M19" s="1">
        <v>0</v>
      </c>
      <c r="N19" s="1">
        <v>1186</v>
      </c>
      <c r="O19" s="1">
        <v>0</v>
      </c>
      <c r="P19" s="1">
        <v>0</v>
      </c>
      <c r="Q19" s="1">
        <v>979.1</v>
      </c>
      <c r="R19" s="7">
        <f t="shared" si="5"/>
        <v>-4.0999999999999996</v>
      </c>
      <c r="S19" s="7">
        <f t="shared" si="6"/>
        <v>86.5</v>
      </c>
      <c r="T19" s="16" t="s">
        <v>151</v>
      </c>
      <c r="U19" s="1">
        <v>1</v>
      </c>
      <c r="V19" s="7">
        <v>1</v>
      </c>
    </row>
    <row r="20" spans="1:22" ht="62.25" customHeight="1" x14ac:dyDescent="0.25">
      <c r="A20" s="13" t="s">
        <v>17</v>
      </c>
      <c r="B20" s="1">
        <v>18037.7</v>
      </c>
      <c r="C20" s="1">
        <v>4413.8</v>
      </c>
      <c r="D20" s="1">
        <f t="shared" si="7"/>
        <v>24.5</v>
      </c>
      <c r="E20" s="1">
        <v>23.7</v>
      </c>
      <c r="F20" s="1">
        <f t="shared" si="8"/>
        <v>4274.8999999999996</v>
      </c>
      <c r="G20" s="1">
        <f>(F20+L20+M20+P20+O20)</f>
        <v>4274.8999999999996</v>
      </c>
      <c r="H20" s="1">
        <f t="shared" si="2"/>
        <v>1046.0999999999999</v>
      </c>
      <c r="I20" s="1">
        <f t="shared" si="3"/>
        <v>1046.0999999999999</v>
      </c>
      <c r="J20" s="1">
        <f t="shared" si="4"/>
        <v>3649.9</v>
      </c>
      <c r="K20" s="1">
        <v>2699.4</v>
      </c>
      <c r="L20" s="1">
        <v>0</v>
      </c>
      <c r="M20" s="1">
        <v>0</v>
      </c>
      <c r="N20" s="1">
        <v>950.5</v>
      </c>
      <c r="O20" s="1">
        <v>0</v>
      </c>
      <c r="P20" s="1">
        <v>0</v>
      </c>
      <c r="Q20" s="1">
        <v>795.7</v>
      </c>
      <c r="R20" s="7">
        <f t="shared" si="5"/>
        <v>-625</v>
      </c>
      <c r="S20" s="7">
        <f t="shared" si="6"/>
        <v>-250.4</v>
      </c>
      <c r="T20" s="11"/>
      <c r="U20" s="1">
        <v>1</v>
      </c>
      <c r="V20" s="1">
        <v>1</v>
      </c>
    </row>
    <row r="21" spans="1:22" ht="57.75" customHeight="1" x14ac:dyDescent="0.25">
      <c r="A21" s="13" t="s">
        <v>18</v>
      </c>
      <c r="B21" s="1">
        <v>17979.400000000001</v>
      </c>
      <c r="C21" s="1">
        <v>4426.2</v>
      </c>
      <c r="D21" s="1">
        <f t="shared" si="7"/>
        <v>24.6</v>
      </c>
      <c r="E21" s="1">
        <v>24.1</v>
      </c>
      <c r="F21" s="1">
        <f t="shared" si="8"/>
        <v>4333</v>
      </c>
      <c r="G21" s="1">
        <f t="shared" si="1"/>
        <v>4333</v>
      </c>
      <c r="H21" s="1">
        <f t="shared" si="2"/>
        <v>1066.7</v>
      </c>
      <c r="I21" s="1">
        <f t="shared" si="3"/>
        <v>1066.7</v>
      </c>
      <c r="J21" s="7">
        <f t="shared" si="4"/>
        <v>3793.5</v>
      </c>
      <c r="K21" s="7">
        <v>2534</v>
      </c>
      <c r="L21" s="1">
        <v>0</v>
      </c>
      <c r="M21" s="1">
        <v>0</v>
      </c>
      <c r="N21" s="1">
        <v>1259.5</v>
      </c>
      <c r="O21" s="1">
        <v>0</v>
      </c>
      <c r="P21" s="1">
        <v>0</v>
      </c>
      <c r="Q21" s="1">
        <v>988.8</v>
      </c>
      <c r="R21" s="3">
        <f t="shared" si="5"/>
        <v>-539.5</v>
      </c>
      <c r="S21" s="7">
        <f t="shared" si="6"/>
        <v>-77.900000000000006</v>
      </c>
      <c r="T21" s="41"/>
      <c r="U21" s="1">
        <v>1</v>
      </c>
      <c r="V21" s="1">
        <v>1</v>
      </c>
    </row>
    <row r="22" spans="1:22" ht="57.75" customHeight="1" x14ac:dyDescent="0.25">
      <c r="A22" s="13" t="s">
        <v>19</v>
      </c>
      <c r="B22" s="1">
        <v>25741.1</v>
      </c>
      <c r="C22" s="7">
        <v>7257.4</v>
      </c>
      <c r="D22" s="1">
        <f t="shared" si="7"/>
        <v>28.2</v>
      </c>
      <c r="E22" s="1">
        <v>23.9</v>
      </c>
      <c r="F22" s="1">
        <f t="shared" si="8"/>
        <v>6152.1</v>
      </c>
      <c r="G22" s="7">
        <f t="shared" si="1"/>
        <v>6152.1</v>
      </c>
      <c r="H22" s="7">
        <f t="shared" si="2"/>
        <v>1734.5</v>
      </c>
      <c r="I22" s="7">
        <f t="shared" si="3"/>
        <v>1734.5</v>
      </c>
      <c r="J22" s="7">
        <f t="shared" si="4"/>
        <v>5352.5</v>
      </c>
      <c r="K22" s="1">
        <v>2834.3</v>
      </c>
      <c r="L22" s="1">
        <v>0</v>
      </c>
      <c r="M22" s="1">
        <v>0</v>
      </c>
      <c r="N22" s="1">
        <v>2518.1999999999998</v>
      </c>
      <c r="O22" s="1">
        <v>0</v>
      </c>
      <c r="P22" s="1">
        <v>0</v>
      </c>
      <c r="Q22" s="1">
        <v>1252.4000000000001</v>
      </c>
      <c r="R22" s="7">
        <f t="shared" si="5"/>
        <v>-799.6</v>
      </c>
      <c r="S22" s="7">
        <f t="shared" si="6"/>
        <v>-482.1</v>
      </c>
      <c r="T22" s="16"/>
      <c r="U22" s="1">
        <v>1</v>
      </c>
      <c r="V22" s="1">
        <v>2</v>
      </c>
    </row>
    <row r="23" spans="1:22" ht="51.75" customHeight="1" x14ac:dyDescent="0.25">
      <c r="A23" s="13" t="s">
        <v>20</v>
      </c>
      <c r="B23" s="1">
        <v>28501.4</v>
      </c>
      <c r="C23" s="1">
        <v>5607.2</v>
      </c>
      <c r="D23" s="1">
        <f t="shared" si="7"/>
        <v>19.7</v>
      </c>
      <c r="E23" s="1">
        <v>20</v>
      </c>
      <c r="F23" s="1">
        <f t="shared" si="8"/>
        <v>5700.3</v>
      </c>
      <c r="G23" s="7">
        <f t="shared" si="1"/>
        <v>5700.3</v>
      </c>
      <c r="H23" s="7">
        <f t="shared" si="2"/>
        <v>1121.4000000000001</v>
      </c>
      <c r="I23" s="7">
        <f t="shared" si="3"/>
        <v>1121.4000000000001</v>
      </c>
      <c r="J23" s="7">
        <f t="shared" si="4"/>
        <v>3959.4</v>
      </c>
      <c r="K23" s="1">
        <v>2590.1</v>
      </c>
      <c r="L23" s="1">
        <v>0</v>
      </c>
      <c r="M23" s="1">
        <v>0</v>
      </c>
      <c r="N23" s="1">
        <v>1369.3</v>
      </c>
      <c r="O23" s="1">
        <v>0</v>
      </c>
      <c r="P23" s="1">
        <v>0</v>
      </c>
      <c r="Q23" s="1">
        <v>1019.8</v>
      </c>
      <c r="R23" s="7">
        <f t="shared" si="5"/>
        <v>-1740.9</v>
      </c>
      <c r="S23" s="7">
        <f t="shared" si="6"/>
        <v>-101.6</v>
      </c>
      <c r="T23" s="1"/>
      <c r="U23" s="1">
        <v>1</v>
      </c>
      <c r="V23" s="7">
        <v>1</v>
      </c>
    </row>
    <row r="24" spans="1:22" ht="61.5" customHeight="1" x14ac:dyDescent="0.25">
      <c r="A24" s="13" t="s">
        <v>28</v>
      </c>
      <c r="B24" s="1">
        <v>19943</v>
      </c>
      <c r="C24" s="1">
        <v>5994.4</v>
      </c>
      <c r="D24" s="36">
        <f t="shared" si="7"/>
        <v>30.06</v>
      </c>
      <c r="E24" s="1">
        <v>16.399999999999999</v>
      </c>
      <c r="F24" s="1">
        <f t="shared" si="8"/>
        <v>3270.7</v>
      </c>
      <c r="G24" s="7">
        <f t="shared" si="1"/>
        <v>3270.7</v>
      </c>
      <c r="H24" s="7">
        <f t="shared" si="2"/>
        <v>983.1</v>
      </c>
      <c r="I24" s="7">
        <f t="shared" si="3"/>
        <v>983.1</v>
      </c>
      <c r="J24" s="7">
        <f t="shared" si="4"/>
        <v>3107</v>
      </c>
      <c r="K24" s="1">
        <v>2125.8000000000002</v>
      </c>
      <c r="L24" s="1">
        <v>0</v>
      </c>
      <c r="M24" s="1">
        <v>0</v>
      </c>
      <c r="N24" s="1">
        <v>981.2</v>
      </c>
      <c r="O24" s="1">
        <v>0</v>
      </c>
      <c r="P24" s="1">
        <v>0</v>
      </c>
      <c r="Q24" s="1">
        <v>679.6</v>
      </c>
      <c r="R24" s="7">
        <f t="shared" si="5"/>
        <v>-163.69999999999999</v>
      </c>
      <c r="S24" s="7">
        <f t="shared" si="6"/>
        <v>-303.5</v>
      </c>
      <c r="T24" s="24"/>
      <c r="U24" s="1">
        <v>1</v>
      </c>
      <c r="V24" s="1">
        <v>1</v>
      </c>
    </row>
    <row r="25" spans="1:22" ht="51" customHeight="1" x14ac:dyDescent="0.25">
      <c r="A25" s="13" t="s">
        <v>21</v>
      </c>
      <c r="B25" s="1">
        <v>19622.7</v>
      </c>
      <c r="C25" s="1">
        <v>4880.7</v>
      </c>
      <c r="D25" s="1">
        <f t="shared" si="7"/>
        <v>24.9</v>
      </c>
      <c r="E25" s="1">
        <v>21.8</v>
      </c>
      <c r="F25" s="1">
        <f t="shared" si="8"/>
        <v>4277.7</v>
      </c>
      <c r="G25" s="1">
        <f t="shared" si="1"/>
        <v>4277.7</v>
      </c>
      <c r="H25" s="1">
        <f t="shared" si="2"/>
        <v>1064</v>
      </c>
      <c r="I25" s="1">
        <f t="shared" si="3"/>
        <v>1064</v>
      </c>
      <c r="J25" s="1">
        <f t="shared" si="4"/>
        <v>3810.8</v>
      </c>
      <c r="K25" s="1">
        <v>2657.2</v>
      </c>
      <c r="L25" s="1">
        <v>0</v>
      </c>
      <c r="M25" s="1">
        <v>0</v>
      </c>
      <c r="N25" s="1">
        <v>1153.5999999999999</v>
      </c>
      <c r="O25" s="1">
        <v>0</v>
      </c>
      <c r="P25" s="1">
        <v>0</v>
      </c>
      <c r="Q25" s="7">
        <v>1101.0999999999999</v>
      </c>
      <c r="R25" s="7">
        <f t="shared" si="5"/>
        <v>-466.9</v>
      </c>
      <c r="S25" s="7">
        <f t="shared" si="6"/>
        <v>37.1</v>
      </c>
      <c r="T25" s="16" t="s">
        <v>149</v>
      </c>
      <c r="U25" s="1">
        <v>1</v>
      </c>
      <c r="V25" s="1">
        <v>1</v>
      </c>
    </row>
    <row r="26" spans="1:22" ht="51.75" customHeight="1" x14ac:dyDescent="0.25">
      <c r="A26" s="13" t="s">
        <v>22</v>
      </c>
      <c r="B26" s="1">
        <v>17007.099999999999</v>
      </c>
      <c r="C26" s="1">
        <v>4189.3999999999996</v>
      </c>
      <c r="D26" s="1">
        <f t="shared" si="7"/>
        <v>24.6</v>
      </c>
      <c r="E26" s="1">
        <v>25.6</v>
      </c>
      <c r="F26" s="1">
        <f t="shared" si="8"/>
        <v>4353.8</v>
      </c>
      <c r="G26" s="1">
        <f t="shared" si="1"/>
        <v>4353.8</v>
      </c>
      <c r="H26" s="1">
        <f t="shared" si="2"/>
        <v>1072.5</v>
      </c>
      <c r="I26" s="1">
        <f t="shared" si="3"/>
        <v>1072.5</v>
      </c>
      <c r="J26" s="1">
        <f t="shared" si="4"/>
        <v>3654</v>
      </c>
      <c r="K26" s="1">
        <v>2574.8000000000002</v>
      </c>
      <c r="L26" s="1">
        <v>0</v>
      </c>
      <c r="M26" s="1">
        <v>0</v>
      </c>
      <c r="N26" s="1">
        <v>1079.2</v>
      </c>
      <c r="O26" s="1">
        <v>0</v>
      </c>
      <c r="P26" s="1">
        <v>0</v>
      </c>
      <c r="Q26" s="1">
        <v>1260.3</v>
      </c>
      <c r="R26" s="7">
        <f t="shared" si="5"/>
        <v>-699.8</v>
      </c>
      <c r="S26" s="3">
        <f t="shared" si="6"/>
        <v>187.8</v>
      </c>
      <c r="T26" s="16" t="s">
        <v>153</v>
      </c>
      <c r="U26" s="1">
        <v>1</v>
      </c>
      <c r="V26" s="1">
        <v>1</v>
      </c>
    </row>
    <row r="27" spans="1:22" ht="48" customHeight="1" x14ac:dyDescent="0.25">
      <c r="A27" s="13" t="s">
        <v>23</v>
      </c>
      <c r="B27" s="7">
        <v>25246.9</v>
      </c>
      <c r="C27" s="7">
        <v>6461.9</v>
      </c>
      <c r="D27" s="7">
        <f t="shared" si="7"/>
        <v>25.6</v>
      </c>
      <c r="E27" s="7">
        <v>15.1</v>
      </c>
      <c r="F27" s="7">
        <f t="shared" si="8"/>
        <v>3812.3</v>
      </c>
      <c r="G27" s="7">
        <f t="shared" si="1"/>
        <v>3812.3</v>
      </c>
      <c r="H27" s="7">
        <f t="shared" si="2"/>
        <v>975.7</v>
      </c>
      <c r="I27" s="7">
        <f t="shared" si="3"/>
        <v>975.7</v>
      </c>
      <c r="J27" s="7">
        <f>K27+N27</f>
        <v>3696.4</v>
      </c>
      <c r="K27" s="7">
        <v>2612.1999999999998</v>
      </c>
      <c r="L27" s="7">
        <v>0</v>
      </c>
      <c r="M27" s="7">
        <v>0</v>
      </c>
      <c r="N27" s="7">
        <v>1084.2</v>
      </c>
      <c r="O27" s="7">
        <v>0</v>
      </c>
      <c r="P27" s="7">
        <v>0</v>
      </c>
      <c r="Q27" s="7">
        <v>719.8</v>
      </c>
      <c r="R27" s="7">
        <f t="shared" si="5"/>
        <v>-115.9</v>
      </c>
      <c r="S27" s="3">
        <f t="shared" si="6"/>
        <v>-255.9</v>
      </c>
      <c r="T27" s="18"/>
      <c r="U27" s="7">
        <v>1</v>
      </c>
      <c r="V27" s="7">
        <v>1</v>
      </c>
    </row>
    <row r="28" spans="1:22" ht="41.25" customHeight="1" x14ac:dyDescent="0.25">
      <c r="A28" s="13" t="s">
        <v>24</v>
      </c>
      <c r="B28" s="1">
        <v>16562.2</v>
      </c>
      <c r="C28" s="1">
        <v>2060.1999999999998</v>
      </c>
      <c r="D28" s="1">
        <f t="shared" si="7"/>
        <v>12.4</v>
      </c>
      <c r="E28" s="1">
        <v>19</v>
      </c>
      <c r="F28" s="1">
        <f t="shared" si="8"/>
        <v>3146.8</v>
      </c>
      <c r="G28" s="1">
        <f t="shared" si="1"/>
        <v>3146.8</v>
      </c>
      <c r="H28" s="1">
        <f t="shared" si="2"/>
        <v>391.4</v>
      </c>
      <c r="I28" s="1">
        <f t="shared" si="3"/>
        <v>391.4</v>
      </c>
      <c r="J28" s="7">
        <f t="shared" si="4"/>
        <v>3146.8</v>
      </c>
      <c r="K28" s="1">
        <v>2124.8000000000002</v>
      </c>
      <c r="L28" s="1">
        <v>0</v>
      </c>
      <c r="M28" s="1">
        <v>0</v>
      </c>
      <c r="N28" s="1">
        <v>1022</v>
      </c>
      <c r="O28" s="1">
        <v>0</v>
      </c>
      <c r="P28" s="1">
        <v>0</v>
      </c>
      <c r="Q28" s="1">
        <v>778.1</v>
      </c>
      <c r="R28" s="7">
        <f t="shared" si="5"/>
        <v>0</v>
      </c>
      <c r="S28" s="7">
        <f t="shared" si="6"/>
        <v>386.7</v>
      </c>
      <c r="T28" s="53" t="s">
        <v>148</v>
      </c>
      <c r="U28" s="1">
        <v>1</v>
      </c>
      <c r="V28" s="1">
        <v>1</v>
      </c>
    </row>
    <row r="29" spans="1:22" ht="51.75" customHeight="1" x14ac:dyDescent="0.25">
      <c r="A29" s="13" t="s">
        <v>25</v>
      </c>
      <c r="B29" s="1">
        <v>15271.7</v>
      </c>
      <c r="C29" s="1">
        <v>3738.2</v>
      </c>
      <c r="D29" s="1">
        <f t="shared" si="7"/>
        <v>24.5</v>
      </c>
      <c r="E29" s="1">
        <v>22.2</v>
      </c>
      <c r="F29" s="1">
        <f t="shared" si="8"/>
        <v>3390.3</v>
      </c>
      <c r="G29" s="1">
        <f t="shared" si="1"/>
        <v>3390.3</v>
      </c>
      <c r="H29" s="1">
        <f t="shared" si="2"/>
        <v>829.9</v>
      </c>
      <c r="I29" s="1">
        <f t="shared" si="3"/>
        <v>829.9</v>
      </c>
      <c r="J29" s="1">
        <f t="shared" si="4"/>
        <v>3390.3</v>
      </c>
      <c r="K29" s="1">
        <v>2289.1999999999998</v>
      </c>
      <c r="L29" s="1">
        <v>0</v>
      </c>
      <c r="M29" s="1">
        <v>0</v>
      </c>
      <c r="N29" s="1">
        <v>1101.0999999999999</v>
      </c>
      <c r="O29" s="1">
        <v>0</v>
      </c>
      <c r="P29" s="1">
        <v>0</v>
      </c>
      <c r="Q29" s="1">
        <v>962.4</v>
      </c>
      <c r="R29" s="7">
        <f t="shared" si="5"/>
        <v>0</v>
      </c>
      <c r="S29" s="3">
        <f t="shared" si="6"/>
        <v>132.5</v>
      </c>
      <c r="T29" s="16" t="s">
        <v>152</v>
      </c>
      <c r="U29" s="1">
        <v>1</v>
      </c>
      <c r="V29" s="1">
        <v>1</v>
      </c>
    </row>
    <row r="30" spans="1:22" ht="44.25" customHeight="1" x14ac:dyDescent="0.25">
      <c r="A30" s="13" t="s">
        <v>26</v>
      </c>
      <c r="B30" s="1">
        <v>17529.3</v>
      </c>
      <c r="C30" s="1">
        <v>4351.2</v>
      </c>
      <c r="D30" s="1">
        <f t="shared" si="7"/>
        <v>24.8</v>
      </c>
      <c r="E30" s="1">
        <v>26.4</v>
      </c>
      <c r="F30" s="1">
        <f t="shared" si="8"/>
        <v>4627.7</v>
      </c>
      <c r="G30" s="1">
        <f t="shared" si="1"/>
        <v>4627.7</v>
      </c>
      <c r="H30" s="1">
        <f t="shared" si="2"/>
        <v>1148.7</v>
      </c>
      <c r="I30" s="1">
        <f t="shared" si="3"/>
        <v>1148.7</v>
      </c>
      <c r="J30" s="1">
        <f t="shared" si="4"/>
        <v>4250.5</v>
      </c>
      <c r="K30" s="1">
        <v>2911.5</v>
      </c>
      <c r="L30" s="1">
        <v>0</v>
      </c>
      <c r="M30" s="1">
        <v>0</v>
      </c>
      <c r="N30" s="1">
        <v>1339</v>
      </c>
      <c r="O30" s="1">
        <v>0</v>
      </c>
      <c r="P30" s="1">
        <v>0</v>
      </c>
      <c r="Q30" s="1">
        <v>1337</v>
      </c>
      <c r="R30" s="7">
        <f t="shared" si="5"/>
        <v>-377.2</v>
      </c>
      <c r="S30" s="3">
        <f t="shared" si="6"/>
        <v>188.3</v>
      </c>
      <c r="T30" s="16" t="s">
        <v>150</v>
      </c>
      <c r="U30" s="1">
        <v>1</v>
      </c>
      <c r="V30" s="1">
        <v>1</v>
      </c>
    </row>
    <row r="31" spans="1:22" ht="40.5" customHeight="1" x14ac:dyDescent="0.25">
      <c r="A31" s="14" t="s">
        <v>27</v>
      </c>
      <c r="B31" s="1">
        <f>SUM(B12:B30)</f>
        <v>516052.4</v>
      </c>
      <c r="C31" s="1">
        <f>SUM(C12:C30)</f>
        <v>133951.4</v>
      </c>
      <c r="D31" s="1">
        <f t="shared" si="7"/>
        <v>26</v>
      </c>
      <c r="E31" s="1" t="s">
        <v>36</v>
      </c>
      <c r="F31" s="1">
        <f t="shared" ref="F31:S31" si="9">SUM(F12:F30)</f>
        <v>89514.6</v>
      </c>
      <c r="G31" s="1">
        <f t="shared" ref="G31" si="10">(F31+L31+M31)</f>
        <v>89514.6</v>
      </c>
      <c r="H31" s="1">
        <f t="shared" si="9"/>
        <v>24104.799999999999</v>
      </c>
      <c r="I31" s="1">
        <f t="shared" si="3"/>
        <v>24104.799999999999</v>
      </c>
      <c r="J31" s="1">
        <f t="shared" si="9"/>
        <v>80609.2</v>
      </c>
      <c r="K31" s="1">
        <f t="shared" si="9"/>
        <v>50696.6</v>
      </c>
      <c r="L31" s="1">
        <f t="shared" si="9"/>
        <v>0</v>
      </c>
      <c r="M31" s="1">
        <f t="shared" si="9"/>
        <v>0</v>
      </c>
      <c r="N31" s="1">
        <f t="shared" si="9"/>
        <v>29912.6</v>
      </c>
      <c r="O31" s="1">
        <v>0</v>
      </c>
      <c r="P31" s="1">
        <f t="shared" si="9"/>
        <v>0</v>
      </c>
      <c r="Q31" s="1">
        <f t="shared" si="9"/>
        <v>19785.099999999999</v>
      </c>
      <c r="R31" s="7">
        <f t="shared" si="9"/>
        <v>-8905.4</v>
      </c>
      <c r="S31" s="17">
        <f t="shared" si="9"/>
        <v>-4319.7</v>
      </c>
      <c r="T31" s="1"/>
      <c r="U31" s="1">
        <f>SUM(U12:U30)</f>
        <v>20</v>
      </c>
      <c r="V31" s="1">
        <f>SUM(V12:V30)</f>
        <v>24.8</v>
      </c>
    </row>
    <row r="32" spans="1:22" ht="26.25" customHeight="1" x14ac:dyDescent="0.25">
      <c r="A32" s="6" t="s">
        <v>38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/>
      <c r="S32" s="4"/>
      <c r="T32" s="4"/>
      <c r="U32" s="4"/>
      <c r="V32" s="4"/>
    </row>
    <row r="33" spans="1:22" ht="18.75" x14ac:dyDescent="0.3">
      <c r="A33" s="62" t="s">
        <v>37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</row>
  </sheetData>
  <mergeCells count="29">
    <mergeCell ref="A33:V33"/>
    <mergeCell ref="Q4:Q10"/>
    <mergeCell ref="R4:S7"/>
    <mergeCell ref="U4:U10"/>
    <mergeCell ref="V4:V10"/>
    <mergeCell ref="J8:J10"/>
    <mergeCell ref="K8:P8"/>
    <mergeCell ref="R8:R10"/>
    <mergeCell ref="S8:S10"/>
    <mergeCell ref="K9:K10"/>
    <mergeCell ref="L9:M9"/>
    <mergeCell ref="E4:E10"/>
    <mergeCell ref="F4:F10"/>
    <mergeCell ref="G4:G10"/>
    <mergeCell ref="H4:H10"/>
    <mergeCell ref="I4:I10"/>
    <mergeCell ref="J4:P7"/>
    <mergeCell ref="N9:N10"/>
    <mergeCell ref="O9:P9"/>
    <mergeCell ref="I1:L1"/>
    <mergeCell ref="A2:W2"/>
    <mergeCell ref="A3:A10"/>
    <mergeCell ref="B3:D3"/>
    <mergeCell ref="E3:S3"/>
    <mergeCell ref="T3:T10"/>
    <mergeCell ref="U3:V3"/>
    <mergeCell ref="B4:B10"/>
    <mergeCell ref="C4:C10"/>
    <mergeCell ref="D4:D10"/>
  </mergeCells>
  <pageMargins left="0.70866141732283472" right="0.70866141732283472" top="0.74803149606299213" bottom="0.74803149606299213" header="0.31496062992125984" footer="0.31496062992125984"/>
  <pageSetup paperSize="8" scale="37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workbookViewId="0">
      <pane xSplit="1" ySplit="7" topLeftCell="D17" activePane="bottomRight" state="frozen"/>
      <selection pane="topRight" activeCell="B1" sqref="B1"/>
      <selection pane="bottomLeft" activeCell="A8" sqref="A8"/>
      <selection pane="bottomRight" activeCell="D8" sqref="D8:D9"/>
    </sheetView>
  </sheetViews>
  <sheetFormatPr defaultRowHeight="15" x14ac:dyDescent="0.25"/>
  <cols>
    <col min="1" max="1" width="33.42578125" customWidth="1"/>
    <col min="2" max="2" width="15" customWidth="1"/>
    <col min="3" max="3" width="13.28515625" customWidth="1"/>
    <col min="4" max="4" width="16.28515625" customWidth="1"/>
    <col min="5" max="5" width="19.28515625" customWidth="1"/>
    <col min="6" max="6" width="18.42578125" customWidth="1"/>
    <col min="7" max="7" width="19" customWidth="1"/>
    <col min="8" max="8" width="16.85546875" customWidth="1"/>
    <col min="9" max="9" width="19.85546875" customWidth="1"/>
    <col min="10" max="10" width="18.42578125" customWidth="1"/>
    <col min="11" max="11" width="18.85546875" customWidth="1"/>
    <col min="12" max="12" width="18.42578125" customWidth="1"/>
    <col min="13" max="13" width="18.5703125" customWidth="1"/>
    <col min="14" max="14" width="18" customWidth="1"/>
  </cols>
  <sheetData>
    <row r="1" spans="1:14" ht="15" customHeight="1" x14ac:dyDescent="0.25">
      <c r="A1" s="96" t="s">
        <v>66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51.75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58.5" customHeight="1" x14ac:dyDescent="0.25">
      <c r="A3" s="63" t="s">
        <v>55</v>
      </c>
      <c r="B3" s="98" t="s">
        <v>56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15.5" customHeight="1" x14ac:dyDescent="0.25">
      <c r="A4" s="63"/>
      <c r="B4" s="99" t="s">
        <v>46</v>
      </c>
      <c r="C4" s="99"/>
      <c r="D4" s="100"/>
      <c r="E4" s="98" t="s">
        <v>47</v>
      </c>
      <c r="F4" s="98"/>
      <c r="G4" s="98" t="s">
        <v>48</v>
      </c>
      <c r="H4" s="98"/>
      <c r="I4" s="98" t="s">
        <v>49</v>
      </c>
      <c r="J4" s="98"/>
      <c r="K4" s="98" t="s">
        <v>50</v>
      </c>
      <c r="L4" s="98"/>
      <c r="M4" s="98" t="s">
        <v>64</v>
      </c>
      <c r="N4" s="98" t="s">
        <v>65</v>
      </c>
    </row>
    <row r="5" spans="1:14" ht="15" customHeight="1" x14ac:dyDescent="0.25">
      <c r="A5" s="63"/>
      <c r="B5" s="101" t="s">
        <v>67</v>
      </c>
      <c r="C5" s="101" t="s">
        <v>68</v>
      </c>
      <c r="D5" s="102" t="s">
        <v>58</v>
      </c>
      <c r="E5" s="92" t="s">
        <v>51</v>
      </c>
      <c r="F5" s="92" t="s">
        <v>52</v>
      </c>
      <c r="G5" s="92" t="s">
        <v>51</v>
      </c>
      <c r="H5" s="92" t="s">
        <v>52</v>
      </c>
      <c r="I5" s="92" t="s">
        <v>51</v>
      </c>
      <c r="J5" s="92" t="s">
        <v>52</v>
      </c>
      <c r="K5" s="92" t="s">
        <v>51</v>
      </c>
      <c r="L5" s="92" t="s">
        <v>52</v>
      </c>
      <c r="M5" s="98"/>
      <c r="N5" s="98"/>
    </row>
    <row r="6" spans="1:14" x14ac:dyDescent="0.25">
      <c r="A6" s="63"/>
      <c r="B6" s="101"/>
      <c r="C6" s="101"/>
      <c r="D6" s="103"/>
      <c r="E6" s="92"/>
      <c r="F6" s="92"/>
      <c r="G6" s="92"/>
      <c r="H6" s="92"/>
      <c r="I6" s="92"/>
      <c r="J6" s="92"/>
      <c r="K6" s="92"/>
      <c r="L6" s="92"/>
      <c r="M6" s="98"/>
      <c r="N6" s="98"/>
    </row>
    <row r="7" spans="1:14" ht="54" customHeight="1" x14ac:dyDescent="0.25">
      <c r="A7" s="63"/>
      <c r="B7" s="101"/>
      <c r="C7" s="101"/>
      <c r="D7" s="104"/>
      <c r="E7" s="92"/>
      <c r="F7" s="92"/>
      <c r="G7" s="92"/>
      <c r="H7" s="92"/>
      <c r="I7" s="92"/>
      <c r="J7" s="92"/>
      <c r="K7" s="92"/>
      <c r="L7" s="92"/>
      <c r="M7" s="98"/>
      <c r="N7" s="98"/>
    </row>
    <row r="8" spans="1:14" ht="15" customHeight="1" x14ac:dyDescent="0.25">
      <c r="A8" s="93">
        <v>1</v>
      </c>
      <c r="B8" s="94">
        <v>2</v>
      </c>
      <c r="C8" s="94" t="s">
        <v>57</v>
      </c>
      <c r="D8" s="94" t="s">
        <v>63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1" t="s">
        <v>53</v>
      </c>
      <c r="L8" s="91" t="s">
        <v>54</v>
      </c>
      <c r="M8" s="91">
        <v>11</v>
      </c>
      <c r="N8" s="91">
        <v>12</v>
      </c>
    </row>
    <row r="9" spans="1:14" ht="10.5" customHeight="1" x14ac:dyDescent="0.25">
      <c r="A9" s="93"/>
      <c r="B9" s="95"/>
      <c r="C9" s="95"/>
      <c r="D9" s="95"/>
      <c r="E9" s="91"/>
      <c r="F9" s="91"/>
      <c r="G9" s="91"/>
      <c r="H9" s="91"/>
      <c r="I9" s="91"/>
      <c r="J9" s="91"/>
      <c r="K9" s="91"/>
      <c r="L9" s="91"/>
      <c r="M9" s="91"/>
      <c r="N9" s="91"/>
    </row>
    <row r="10" spans="1:14" ht="15" hidden="1" customHeight="1" x14ac:dyDescent="0.25">
      <c r="A10" s="93"/>
      <c r="B10" s="26"/>
      <c r="C10" s="26"/>
      <c r="D10" s="26"/>
      <c r="E10" s="91"/>
      <c r="F10" s="91"/>
      <c r="G10" s="91"/>
      <c r="H10" s="91"/>
      <c r="I10" s="91"/>
      <c r="J10" s="91"/>
      <c r="K10" s="91"/>
      <c r="L10" s="91"/>
      <c r="M10" s="91"/>
      <c r="N10" s="91"/>
    </row>
    <row r="11" spans="1:14" ht="56.25" x14ac:dyDescent="0.25">
      <c r="A11" s="20" t="s">
        <v>10</v>
      </c>
      <c r="B11" s="7">
        <v>71912.2</v>
      </c>
      <c r="C11" s="7">
        <v>13778.3</v>
      </c>
      <c r="D11" s="7">
        <f t="shared" ref="D11:D32" si="0">C11/B11*100</f>
        <v>19.2</v>
      </c>
      <c r="E11" s="1">
        <v>28656.5</v>
      </c>
      <c r="F11" s="1">
        <v>7114.4</v>
      </c>
      <c r="G11" s="1">
        <v>4179.7</v>
      </c>
      <c r="H11" s="1">
        <v>1045</v>
      </c>
      <c r="I11" s="1">
        <v>25725</v>
      </c>
      <c r="J11" s="1">
        <v>6431.3</v>
      </c>
      <c r="K11" s="1">
        <f t="shared" ref="K11:L20" si="1">B11+E11+G11+I11</f>
        <v>130473.4</v>
      </c>
      <c r="L11" s="1">
        <f t="shared" si="1"/>
        <v>28369</v>
      </c>
      <c r="M11" s="1">
        <v>2</v>
      </c>
      <c r="N11" s="1">
        <v>3</v>
      </c>
    </row>
    <row r="12" spans="1:14" ht="18.75" x14ac:dyDescent="0.25">
      <c r="A12" s="20" t="s">
        <v>43</v>
      </c>
      <c r="B12" s="7">
        <v>6605.5</v>
      </c>
      <c r="C12" s="7">
        <v>1619.2</v>
      </c>
      <c r="D12" s="7">
        <f t="shared" si="0"/>
        <v>24.5</v>
      </c>
      <c r="E12" s="1">
        <v>523.5</v>
      </c>
      <c r="F12" s="1">
        <v>130.80000000000001</v>
      </c>
      <c r="G12" s="1">
        <v>0</v>
      </c>
      <c r="H12" s="1">
        <v>0</v>
      </c>
      <c r="I12" s="1">
        <v>2688.7</v>
      </c>
      <c r="J12" s="1">
        <v>672.1</v>
      </c>
      <c r="K12" s="1">
        <f t="shared" si="1"/>
        <v>9817.7000000000007</v>
      </c>
      <c r="L12" s="1">
        <f t="shared" si="1"/>
        <v>2422.1</v>
      </c>
      <c r="M12" s="1">
        <v>1</v>
      </c>
      <c r="N12" s="7">
        <v>1</v>
      </c>
    </row>
    <row r="13" spans="1:14" ht="27.75" customHeight="1" x14ac:dyDescent="0.25">
      <c r="A13" s="21" t="s">
        <v>11</v>
      </c>
      <c r="B13" s="7">
        <v>7037.1</v>
      </c>
      <c r="C13" s="7">
        <v>1346.5</v>
      </c>
      <c r="D13" s="7">
        <f t="shared" si="0"/>
        <v>19.100000000000001</v>
      </c>
      <c r="E13" s="1">
        <v>2145.9</v>
      </c>
      <c r="F13" s="1">
        <v>536.4</v>
      </c>
      <c r="G13" s="1">
        <v>798.2</v>
      </c>
      <c r="H13" s="1">
        <v>199.5</v>
      </c>
      <c r="I13" s="1">
        <v>11020.5</v>
      </c>
      <c r="J13" s="1">
        <v>2657.6</v>
      </c>
      <c r="K13" s="1">
        <f t="shared" si="1"/>
        <v>21001.7</v>
      </c>
      <c r="L13" s="1">
        <f t="shared" si="1"/>
        <v>4740</v>
      </c>
      <c r="M13" s="1">
        <v>1</v>
      </c>
      <c r="N13" s="1">
        <v>1</v>
      </c>
    </row>
    <row r="14" spans="1:14" ht="37.5" x14ac:dyDescent="0.25">
      <c r="A14" s="21" t="s">
        <v>12</v>
      </c>
      <c r="B14" s="7">
        <v>6233.3</v>
      </c>
      <c r="C14" s="7">
        <v>2304.6</v>
      </c>
      <c r="D14" s="7">
        <f t="shared" si="0"/>
        <v>37</v>
      </c>
      <c r="E14" s="1">
        <v>3004.9</v>
      </c>
      <c r="F14" s="1">
        <v>751.2</v>
      </c>
      <c r="G14" s="1">
        <v>2818</v>
      </c>
      <c r="H14" s="1">
        <v>704.5</v>
      </c>
      <c r="I14" s="7">
        <v>11369.8</v>
      </c>
      <c r="J14" s="1">
        <v>2842.4</v>
      </c>
      <c r="K14" s="1">
        <f t="shared" si="1"/>
        <v>23426</v>
      </c>
      <c r="L14" s="1">
        <f t="shared" si="1"/>
        <v>6602.7</v>
      </c>
      <c r="M14" s="1">
        <v>1</v>
      </c>
      <c r="N14" s="1">
        <v>1</v>
      </c>
    </row>
    <row r="15" spans="1:14" ht="18.75" x14ac:dyDescent="0.25">
      <c r="A15" s="21" t="s">
        <v>13</v>
      </c>
      <c r="B15" s="7">
        <v>4290.6000000000004</v>
      </c>
      <c r="C15" s="7">
        <v>856</v>
      </c>
      <c r="D15" s="7">
        <f t="shared" si="0"/>
        <v>20</v>
      </c>
      <c r="E15" s="1">
        <v>5022</v>
      </c>
      <c r="F15" s="1">
        <v>1255.5</v>
      </c>
      <c r="G15" s="1">
        <v>7483.4</v>
      </c>
      <c r="H15" s="1">
        <v>1870.8</v>
      </c>
      <c r="I15" s="1">
        <v>3736.7</v>
      </c>
      <c r="J15" s="1">
        <v>934.1</v>
      </c>
      <c r="K15" s="1">
        <f t="shared" si="1"/>
        <v>20532.7</v>
      </c>
      <c r="L15" s="1">
        <f t="shared" si="1"/>
        <v>4916.3999999999996</v>
      </c>
      <c r="M15" s="1">
        <v>1</v>
      </c>
      <c r="N15" s="1">
        <v>2</v>
      </c>
    </row>
    <row r="16" spans="1:14" ht="28.5" customHeight="1" x14ac:dyDescent="0.25">
      <c r="A16" s="21" t="s">
        <v>15</v>
      </c>
      <c r="B16" s="7">
        <v>1188.2</v>
      </c>
      <c r="C16" s="7">
        <v>280.89999999999998</v>
      </c>
      <c r="D16" s="7">
        <f t="shared" si="0"/>
        <v>23.6</v>
      </c>
      <c r="E16" s="1">
        <v>2191.9</v>
      </c>
      <c r="F16" s="1">
        <v>547.9</v>
      </c>
      <c r="G16" s="1">
        <v>3386.1</v>
      </c>
      <c r="H16" s="1">
        <v>846.5</v>
      </c>
      <c r="I16" s="1">
        <v>7518.8</v>
      </c>
      <c r="J16" s="1">
        <v>1879.7</v>
      </c>
      <c r="K16" s="1">
        <f t="shared" si="1"/>
        <v>14285</v>
      </c>
      <c r="L16" s="1">
        <f t="shared" si="1"/>
        <v>3555</v>
      </c>
      <c r="M16" s="1">
        <v>1</v>
      </c>
      <c r="N16" s="1">
        <v>2</v>
      </c>
    </row>
    <row r="17" spans="1:14" ht="18.75" x14ac:dyDescent="0.25">
      <c r="A17" s="21" t="s">
        <v>16</v>
      </c>
      <c r="B17" s="7">
        <v>577.70000000000005</v>
      </c>
      <c r="C17" s="7">
        <v>114.1</v>
      </c>
      <c r="D17" s="7">
        <f t="shared" si="0"/>
        <v>19.8</v>
      </c>
      <c r="E17" s="1">
        <v>1789.9</v>
      </c>
      <c r="F17" s="1">
        <v>447.4</v>
      </c>
      <c r="G17" s="1">
        <v>3402.8</v>
      </c>
      <c r="H17" s="1">
        <v>850.7</v>
      </c>
      <c r="I17" s="1">
        <v>7689.9</v>
      </c>
      <c r="J17" s="1">
        <v>1922.4</v>
      </c>
      <c r="K17" s="1">
        <f t="shared" si="1"/>
        <v>13460.3</v>
      </c>
      <c r="L17" s="1">
        <f t="shared" si="1"/>
        <v>3334.6</v>
      </c>
      <c r="M17" s="1">
        <v>1</v>
      </c>
      <c r="N17" s="1">
        <v>0.5</v>
      </c>
    </row>
    <row r="18" spans="1:14" ht="18.75" x14ac:dyDescent="0.25">
      <c r="A18" s="21" t="s">
        <v>14</v>
      </c>
      <c r="B18" s="7">
        <v>2510.6</v>
      </c>
      <c r="C18" s="7">
        <v>848.1</v>
      </c>
      <c r="D18" s="7">
        <f t="shared" si="0"/>
        <v>33.799999999999997</v>
      </c>
      <c r="E18" s="1">
        <v>1199.0999999999999</v>
      </c>
      <c r="F18" s="1">
        <v>288.39999999999998</v>
      </c>
      <c r="G18" s="1">
        <v>1484.8</v>
      </c>
      <c r="H18" s="1">
        <v>371.2</v>
      </c>
      <c r="I18" s="1">
        <v>4208.8999999999996</v>
      </c>
      <c r="J18" s="1">
        <v>1052.2</v>
      </c>
      <c r="K18" s="1">
        <f t="shared" si="1"/>
        <v>9403.4</v>
      </c>
      <c r="L18" s="1">
        <f t="shared" si="1"/>
        <v>2559.9</v>
      </c>
      <c r="M18" s="1">
        <v>1</v>
      </c>
      <c r="N18" s="1">
        <v>1</v>
      </c>
    </row>
    <row r="19" spans="1:14" ht="41.25" customHeight="1" x14ac:dyDescent="0.25">
      <c r="A19" s="21" t="s">
        <v>17</v>
      </c>
      <c r="B19" s="7">
        <v>1424.3</v>
      </c>
      <c r="C19" s="7">
        <v>267.60000000000002</v>
      </c>
      <c r="D19" s="7">
        <f t="shared" si="0"/>
        <v>18.8</v>
      </c>
      <c r="E19" s="1">
        <v>3049.8</v>
      </c>
      <c r="F19" s="1">
        <v>762.4</v>
      </c>
      <c r="G19" s="1">
        <v>4748</v>
      </c>
      <c r="H19" s="1">
        <v>1187</v>
      </c>
      <c r="I19" s="1">
        <v>5936</v>
      </c>
      <c r="J19" s="1">
        <v>1484</v>
      </c>
      <c r="K19" s="1">
        <f t="shared" si="1"/>
        <v>15158.1</v>
      </c>
      <c r="L19" s="1">
        <f t="shared" si="1"/>
        <v>3701</v>
      </c>
      <c r="M19" s="1">
        <v>1</v>
      </c>
      <c r="N19" s="1">
        <v>1</v>
      </c>
    </row>
    <row r="20" spans="1:14" ht="27" customHeight="1" x14ac:dyDescent="0.25">
      <c r="A20" s="21" t="s">
        <v>18</v>
      </c>
      <c r="B20" s="7">
        <v>2473.9</v>
      </c>
      <c r="C20" s="7">
        <v>552.9</v>
      </c>
      <c r="D20" s="7">
        <f t="shared" si="0"/>
        <v>22.3</v>
      </c>
      <c r="E20" s="1">
        <v>3112.6</v>
      </c>
      <c r="F20" s="1">
        <v>778.1</v>
      </c>
      <c r="G20" s="1">
        <v>4331.3999999999996</v>
      </c>
      <c r="H20" s="1">
        <v>1082.8</v>
      </c>
      <c r="I20" s="1">
        <v>5416.1</v>
      </c>
      <c r="J20" s="1">
        <v>1354</v>
      </c>
      <c r="K20" s="1">
        <f>B20+E20+G20+I20</f>
        <v>15334</v>
      </c>
      <c r="L20" s="1">
        <f t="shared" si="1"/>
        <v>3767.8</v>
      </c>
      <c r="M20" s="1">
        <v>1</v>
      </c>
      <c r="N20" s="1">
        <v>1</v>
      </c>
    </row>
    <row r="21" spans="1:14" ht="24" customHeight="1" x14ac:dyDescent="0.25">
      <c r="A21" s="21" t="s">
        <v>19</v>
      </c>
      <c r="B21" s="7">
        <v>6988.1</v>
      </c>
      <c r="C21" s="7">
        <v>1731.2</v>
      </c>
      <c r="D21" s="7">
        <f t="shared" si="0"/>
        <v>24.8</v>
      </c>
      <c r="E21" s="1">
        <v>3126.7</v>
      </c>
      <c r="F21" s="1">
        <v>781.6</v>
      </c>
      <c r="G21" s="1">
        <v>3496.8</v>
      </c>
      <c r="H21" s="1">
        <v>874.2</v>
      </c>
      <c r="I21" s="1">
        <v>7106</v>
      </c>
      <c r="J21" s="1">
        <v>1736.5</v>
      </c>
      <c r="K21" s="1">
        <f>B21+E21+G21+I21</f>
        <v>20717.599999999999</v>
      </c>
      <c r="L21" s="1">
        <f>C21+F21+H21+J21</f>
        <v>5123.5</v>
      </c>
      <c r="M21" s="1">
        <v>1</v>
      </c>
      <c r="N21" s="1">
        <v>2</v>
      </c>
    </row>
    <row r="22" spans="1:14" ht="40.5" customHeight="1" x14ac:dyDescent="0.25">
      <c r="A22" s="21" t="s">
        <v>20</v>
      </c>
      <c r="B22" s="7">
        <v>6038.8</v>
      </c>
      <c r="C22" s="7">
        <v>1044.3</v>
      </c>
      <c r="D22" s="7">
        <f t="shared" si="0"/>
        <v>17.3</v>
      </c>
      <c r="E22" s="1">
        <v>6040.5</v>
      </c>
      <c r="F22" s="1">
        <v>1510.1</v>
      </c>
      <c r="G22" s="1">
        <v>7702.7</v>
      </c>
      <c r="H22" s="1">
        <v>1925.6</v>
      </c>
      <c r="I22" s="1">
        <v>6227.6</v>
      </c>
      <c r="J22" s="1">
        <v>2206.9</v>
      </c>
      <c r="K22" s="1">
        <f t="shared" ref="K22:L32" si="2">B22+E22+G22+I22</f>
        <v>26009.599999999999</v>
      </c>
      <c r="L22" s="1">
        <f t="shared" si="2"/>
        <v>6686.9</v>
      </c>
      <c r="M22" s="1">
        <v>1</v>
      </c>
      <c r="N22" s="7">
        <v>1</v>
      </c>
    </row>
    <row r="23" spans="1:14" ht="48" customHeight="1" x14ac:dyDescent="0.25">
      <c r="A23" s="21" t="s">
        <v>28</v>
      </c>
      <c r="B23" s="7">
        <v>4808</v>
      </c>
      <c r="C23" s="7">
        <v>1212.2</v>
      </c>
      <c r="D23" s="7">
        <f t="shared" si="0"/>
        <v>25.2</v>
      </c>
      <c r="E23" s="1">
        <v>2010.4</v>
      </c>
      <c r="F23" s="1">
        <v>502.6</v>
      </c>
      <c r="G23" s="1">
        <v>2288.6999999999998</v>
      </c>
      <c r="H23" s="1">
        <v>572.1</v>
      </c>
      <c r="I23" s="1">
        <v>9255.5</v>
      </c>
      <c r="J23" s="1">
        <v>2313.8000000000002</v>
      </c>
      <c r="K23" s="1">
        <f t="shared" si="2"/>
        <v>18362.599999999999</v>
      </c>
      <c r="L23" s="1">
        <f t="shared" si="2"/>
        <v>4600.7</v>
      </c>
      <c r="M23" s="1">
        <v>1</v>
      </c>
      <c r="N23" s="1">
        <v>1</v>
      </c>
    </row>
    <row r="24" spans="1:14" ht="42" customHeight="1" x14ac:dyDescent="0.25">
      <c r="A24" s="21" t="s">
        <v>21</v>
      </c>
      <c r="B24" s="7">
        <v>3527.5</v>
      </c>
      <c r="C24" s="7">
        <v>779.5</v>
      </c>
      <c r="D24" s="7">
        <f t="shared" si="0"/>
        <v>22.1</v>
      </c>
      <c r="E24" s="1">
        <v>2282.6</v>
      </c>
      <c r="F24" s="1">
        <v>570.6</v>
      </c>
      <c r="G24" s="1">
        <v>3184.3</v>
      </c>
      <c r="H24" s="1">
        <v>796</v>
      </c>
      <c r="I24" s="1">
        <v>8128</v>
      </c>
      <c r="J24" s="1">
        <v>2032</v>
      </c>
      <c r="K24" s="1">
        <f t="shared" si="2"/>
        <v>17122.400000000001</v>
      </c>
      <c r="L24" s="1">
        <f t="shared" si="2"/>
        <v>4178.1000000000004</v>
      </c>
      <c r="M24" s="1">
        <v>1</v>
      </c>
      <c r="N24" s="1">
        <v>1</v>
      </c>
    </row>
    <row r="25" spans="1:14" ht="38.25" customHeight="1" x14ac:dyDescent="0.25">
      <c r="A25" s="21" t="s">
        <v>22</v>
      </c>
      <c r="B25" s="7">
        <v>2923.1</v>
      </c>
      <c r="C25" s="7">
        <v>661.4</v>
      </c>
      <c r="D25" s="7">
        <f t="shared" si="0"/>
        <v>22.6</v>
      </c>
      <c r="E25" s="1">
        <v>2660.3</v>
      </c>
      <c r="F25" s="1">
        <v>665</v>
      </c>
      <c r="G25" s="1">
        <v>4245.6000000000004</v>
      </c>
      <c r="H25" s="1">
        <v>1061.4000000000001</v>
      </c>
      <c r="I25" s="1">
        <v>5050.3</v>
      </c>
      <c r="J25" s="1">
        <v>420.8</v>
      </c>
      <c r="K25" s="1">
        <f t="shared" si="2"/>
        <v>14879.3</v>
      </c>
      <c r="L25" s="1">
        <f t="shared" si="2"/>
        <v>2808.6</v>
      </c>
      <c r="M25" s="1">
        <v>1</v>
      </c>
      <c r="N25" s="1">
        <v>1</v>
      </c>
    </row>
    <row r="26" spans="1:14" ht="46.5" customHeight="1" x14ac:dyDescent="0.25">
      <c r="A26" s="21" t="s">
        <v>23</v>
      </c>
      <c r="B26" s="7">
        <v>19852</v>
      </c>
      <c r="C26" s="7">
        <v>5823</v>
      </c>
      <c r="D26" s="7">
        <f t="shared" si="0"/>
        <v>29.3</v>
      </c>
      <c r="E26" s="1">
        <v>2497</v>
      </c>
      <c r="F26" s="1">
        <v>624.20000000000005</v>
      </c>
      <c r="G26" s="1">
        <v>0</v>
      </c>
      <c r="H26" s="1">
        <v>0</v>
      </c>
      <c r="I26" s="1">
        <v>0</v>
      </c>
      <c r="J26" s="1">
        <v>0</v>
      </c>
      <c r="K26" s="1">
        <f t="shared" si="2"/>
        <v>22349</v>
      </c>
      <c r="L26" s="1">
        <f t="shared" si="2"/>
        <v>6447.2</v>
      </c>
      <c r="M26" s="1">
        <v>1</v>
      </c>
      <c r="N26" s="1">
        <v>1</v>
      </c>
    </row>
    <row r="27" spans="1:14" ht="38.25" customHeight="1" x14ac:dyDescent="0.25">
      <c r="A27" s="21" t="s">
        <v>24</v>
      </c>
      <c r="B27" s="7">
        <v>1714.1</v>
      </c>
      <c r="C27" s="7">
        <v>785.5</v>
      </c>
      <c r="D27" s="7">
        <f t="shared" si="0"/>
        <v>45.8</v>
      </c>
      <c r="E27" s="1">
        <v>1704.7</v>
      </c>
      <c r="F27" s="1">
        <v>426.1</v>
      </c>
      <c r="G27" s="1">
        <v>2760.8</v>
      </c>
      <c r="H27" s="1">
        <v>690.2</v>
      </c>
      <c r="I27" s="1">
        <v>8536.2000000000007</v>
      </c>
      <c r="J27" s="1">
        <v>1736</v>
      </c>
      <c r="K27" s="1">
        <f t="shared" si="2"/>
        <v>14715.8</v>
      </c>
      <c r="L27" s="1">
        <f t="shared" si="2"/>
        <v>3637.8</v>
      </c>
      <c r="M27" s="1">
        <v>1</v>
      </c>
      <c r="N27" s="1">
        <v>1</v>
      </c>
    </row>
    <row r="28" spans="1:14" ht="37.5" customHeight="1" x14ac:dyDescent="0.25">
      <c r="A28" s="21" t="s">
        <v>25</v>
      </c>
      <c r="B28" s="7">
        <v>1359.7</v>
      </c>
      <c r="C28" s="7">
        <v>324.7</v>
      </c>
      <c r="D28" s="7">
        <f t="shared" si="0"/>
        <v>23.9</v>
      </c>
      <c r="E28" s="1">
        <v>1228.7</v>
      </c>
      <c r="F28" s="1">
        <v>288</v>
      </c>
      <c r="G28" s="1">
        <v>2264.9</v>
      </c>
      <c r="H28" s="1">
        <v>566.20000000000005</v>
      </c>
      <c r="I28" s="1">
        <v>8312.6</v>
      </c>
      <c r="J28" s="1">
        <v>2078.1</v>
      </c>
      <c r="K28" s="1">
        <f t="shared" si="2"/>
        <v>13165.9</v>
      </c>
      <c r="L28" s="1">
        <f t="shared" si="2"/>
        <v>3257</v>
      </c>
      <c r="M28" s="1">
        <v>1</v>
      </c>
      <c r="N28" s="1">
        <v>1</v>
      </c>
    </row>
    <row r="29" spans="1:14" ht="39.75" customHeight="1" x14ac:dyDescent="0.25">
      <c r="A29" s="21" t="s">
        <v>26</v>
      </c>
      <c r="B29" s="7">
        <v>2395.6</v>
      </c>
      <c r="C29" s="7">
        <v>418.3</v>
      </c>
      <c r="D29" s="7">
        <f t="shared" si="0"/>
        <v>17.5</v>
      </c>
      <c r="E29" s="1">
        <v>2156.1999999999998</v>
      </c>
      <c r="F29" s="1">
        <v>539</v>
      </c>
      <c r="G29" s="1">
        <v>3229.3</v>
      </c>
      <c r="H29" s="1">
        <v>807.3</v>
      </c>
      <c r="I29" s="1">
        <v>7463.6</v>
      </c>
      <c r="J29" s="1">
        <v>1865.9</v>
      </c>
      <c r="K29" s="1">
        <f t="shared" si="2"/>
        <v>15244.7</v>
      </c>
      <c r="L29" s="1">
        <f t="shared" si="2"/>
        <v>3630.5</v>
      </c>
      <c r="M29" s="1">
        <v>1</v>
      </c>
      <c r="N29" s="1">
        <v>1</v>
      </c>
    </row>
    <row r="30" spans="1:14" ht="22.5" customHeight="1" x14ac:dyDescent="0.25">
      <c r="A30" s="22" t="s">
        <v>27</v>
      </c>
      <c r="B30" s="7">
        <f t="shared" ref="B30:N30" si="3">SUM(B11:B29)</f>
        <v>153860.29999999999</v>
      </c>
      <c r="C30" s="7">
        <f t="shared" si="3"/>
        <v>34748.300000000003</v>
      </c>
      <c r="D30" s="7">
        <f t="shared" si="0"/>
        <v>22.6</v>
      </c>
      <c r="E30" s="1">
        <f t="shared" si="3"/>
        <v>74403.199999999997</v>
      </c>
      <c r="F30" s="1">
        <f t="shared" si="3"/>
        <v>18519.7</v>
      </c>
      <c r="G30" s="1">
        <f t="shared" si="3"/>
        <v>61805.5</v>
      </c>
      <c r="H30" s="1">
        <f t="shared" si="3"/>
        <v>15451</v>
      </c>
      <c r="I30" s="1">
        <f t="shared" si="3"/>
        <v>145390.20000000001</v>
      </c>
      <c r="J30" s="1">
        <f t="shared" si="3"/>
        <v>35619.800000000003</v>
      </c>
      <c r="K30" s="1">
        <f t="shared" si="2"/>
        <v>435459.2</v>
      </c>
      <c r="L30" s="1">
        <f t="shared" si="2"/>
        <v>104338.8</v>
      </c>
      <c r="M30" s="1">
        <f t="shared" si="3"/>
        <v>20</v>
      </c>
      <c r="N30" s="1">
        <f t="shared" si="3"/>
        <v>23.5</v>
      </c>
    </row>
    <row r="31" spans="1:14" ht="40.5" customHeight="1" x14ac:dyDescent="0.25">
      <c r="A31" s="21" t="s">
        <v>44</v>
      </c>
      <c r="B31" s="7">
        <v>680734.7</v>
      </c>
      <c r="C31" s="7">
        <v>170326</v>
      </c>
      <c r="D31" s="7">
        <f t="shared" si="0"/>
        <v>25</v>
      </c>
      <c r="E31" s="1">
        <v>41178.9</v>
      </c>
      <c r="F31" s="1">
        <v>10294.700000000001</v>
      </c>
      <c r="G31" s="1">
        <v>0</v>
      </c>
      <c r="H31" s="1">
        <v>0</v>
      </c>
      <c r="I31" s="1">
        <v>0</v>
      </c>
      <c r="J31" s="1">
        <v>0</v>
      </c>
      <c r="K31" s="1">
        <f t="shared" si="2"/>
        <v>721913.6</v>
      </c>
      <c r="L31" s="1">
        <f t="shared" si="2"/>
        <v>180620.7</v>
      </c>
      <c r="M31" s="1">
        <v>2</v>
      </c>
      <c r="N31" s="7">
        <v>31</v>
      </c>
    </row>
    <row r="32" spans="1:14" ht="24.75" customHeight="1" x14ac:dyDescent="0.25">
      <c r="A32" s="23" t="s">
        <v>45</v>
      </c>
      <c r="B32" s="7">
        <f t="shared" ref="B32:N32" si="4">B30+B31</f>
        <v>834595</v>
      </c>
      <c r="C32" s="7">
        <f t="shared" si="4"/>
        <v>205074.3</v>
      </c>
      <c r="D32" s="7">
        <f t="shared" si="0"/>
        <v>24.6</v>
      </c>
      <c r="E32" s="1">
        <f t="shared" si="4"/>
        <v>115582.1</v>
      </c>
      <c r="F32" s="1">
        <f t="shared" si="4"/>
        <v>28814.400000000001</v>
      </c>
      <c r="G32" s="1">
        <f t="shared" si="4"/>
        <v>61805.5</v>
      </c>
      <c r="H32" s="1">
        <f t="shared" si="4"/>
        <v>15451</v>
      </c>
      <c r="I32" s="1">
        <f t="shared" si="4"/>
        <v>145390.20000000001</v>
      </c>
      <c r="J32" s="1">
        <f t="shared" si="4"/>
        <v>35619.800000000003</v>
      </c>
      <c r="K32" s="1">
        <f t="shared" si="2"/>
        <v>1157372.8</v>
      </c>
      <c r="L32" s="1">
        <f t="shared" si="2"/>
        <v>284959.5</v>
      </c>
      <c r="M32" s="1">
        <f t="shared" si="4"/>
        <v>22</v>
      </c>
      <c r="N32" s="1">
        <f t="shared" si="4"/>
        <v>54.5</v>
      </c>
    </row>
    <row r="33" spans="5:5" ht="15.75" x14ac:dyDescent="0.25">
      <c r="E33" s="19"/>
    </row>
  </sheetData>
  <mergeCells count="35">
    <mergeCell ref="G5:G7"/>
    <mergeCell ref="A1:N2"/>
    <mergeCell ref="A3:A7"/>
    <mergeCell ref="B3:N3"/>
    <mergeCell ref="B4:D4"/>
    <mergeCell ref="E4:F4"/>
    <mergeCell ref="G4:H4"/>
    <mergeCell ref="I4:J4"/>
    <mergeCell ref="K4:L4"/>
    <mergeCell ref="M4:M7"/>
    <mergeCell ref="N4:N7"/>
    <mergeCell ref="B5:B7"/>
    <mergeCell ref="C5:C7"/>
    <mergeCell ref="D5:D7"/>
    <mergeCell ref="E5:E7"/>
    <mergeCell ref="F5:F7"/>
    <mergeCell ref="A8:A10"/>
    <mergeCell ref="B8:B9"/>
    <mergeCell ref="C8:C9"/>
    <mergeCell ref="D8:D9"/>
    <mergeCell ref="E8:E10"/>
    <mergeCell ref="H5:H7"/>
    <mergeCell ref="I5:I7"/>
    <mergeCell ref="J5:J7"/>
    <mergeCell ref="K5:K7"/>
    <mergeCell ref="L5:L7"/>
    <mergeCell ref="L8:L10"/>
    <mergeCell ref="M8:M10"/>
    <mergeCell ref="N8:N10"/>
    <mergeCell ref="F8:F10"/>
    <mergeCell ref="G8:G10"/>
    <mergeCell ref="H8:H10"/>
    <mergeCell ref="I8:I10"/>
    <mergeCell ref="J8:J10"/>
    <mergeCell ref="K8:K10"/>
  </mergeCells>
  <pageMargins left="0.51181102362204722" right="0.19685039370078741" top="0.35433070866141736" bottom="0.35433070866141736" header="0.31496062992125984" footer="0.31496062992125984"/>
  <pageSetup paperSize="9" scale="51" orientation="landscape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N2"/>
    </sheetView>
  </sheetViews>
  <sheetFormatPr defaultRowHeight="15" x14ac:dyDescent="0.25"/>
  <cols>
    <col min="1" max="1" width="33.42578125" customWidth="1"/>
    <col min="2" max="2" width="15" customWidth="1"/>
    <col min="3" max="3" width="13.28515625" customWidth="1"/>
    <col min="4" max="4" width="16.28515625" customWidth="1"/>
    <col min="5" max="5" width="19.28515625" customWidth="1"/>
    <col min="6" max="6" width="18.42578125" customWidth="1"/>
    <col min="7" max="7" width="19" customWidth="1"/>
    <col min="8" max="8" width="16.85546875" customWidth="1"/>
    <col min="9" max="9" width="19.85546875" customWidth="1"/>
    <col min="10" max="10" width="18.42578125" customWidth="1"/>
    <col min="11" max="11" width="18.85546875" customWidth="1"/>
    <col min="12" max="12" width="18.42578125" customWidth="1"/>
    <col min="13" max="13" width="18.5703125" customWidth="1"/>
    <col min="14" max="14" width="18" customWidth="1"/>
  </cols>
  <sheetData>
    <row r="1" spans="1:14" ht="15" customHeight="1" x14ac:dyDescent="0.25">
      <c r="A1" s="96" t="s">
        <v>143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51.75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58.5" customHeight="1" x14ac:dyDescent="0.25">
      <c r="A3" s="63" t="s">
        <v>55</v>
      </c>
      <c r="B3" s="98" t="s">
        <v>56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15.5" customHeight="1" x14ac:dyDescent="0.25">
      <c r="A4" s="63"/>
      <c r="B4" s="99" t="s">
        <v>46</v>
      </c>
      <c r="C4" s="99"/>
      <c r="D4" s="100"/>
      <c r="E4" s="98" t="s">
        <v>47</v>
      </c>
      <c r="F4" s="98"/>
      <c r="G4" s="98" t="s">
        <v>48</v>
      </c>
      <c r="H4" s="98"/>
      <c r="I4" s="98" t="s">
        <v>49</v>
      </c>
      <c r="J4" s="98"/>
      <c r="K4" s="98" t="s">
        <v>50</v>
      </c>
      <c r="L4" s="98"/>
      <c r="M4" s="98" t="s">
        <v>64</v>
      </c>
      <c r="N4" s="98" t="s">
        <v>65</v>
      </c>
    </row>
    <row r="5" spans="1:14" ht="15" customHeight="1" x14ac:dyDescent="0.25">
      <c r="A5" s="63"/>
      <c r="B5" s="101" t="s">
        <v>144</v>
      </c>
      <c r="C5" s="101" t="s">
        <v>145</v>
      </c>
      <c r="D5" s="102" t="s">
        <v>58</v>
      </c>
      <c r="E5" s="92" t="s">
        <v>146</v>
      </c>
      <c r="F5" s="92" t="s">
        <v>52</v>
      </c>
      <c r="G5" s="92" t="s">
        <v>154</v>
      </c>
      <c r="H5" s="92" t="s">
        <v>52</v>
      </c>
      <c r="I5" s="92" t="s">
        <v>154</v>
      </c>
      <c r="J5" s="92" t="s">
        <v>52</v>
      </c>
      <c r="K5" s="92" t="s">
        <v>51</v>
      </c>
      <c r="L5" s="92" t="s">
        <v>52</v>
      </c>
      <c r="M5" s="98"/>
      <c r="N5" s="98"/>
    </row>
    <row r="6" spans="1:14" x14ac:dyDescent="0.25">
      <c r="A6" s="63"/>
      <c r="B6" s="101"/>
      <c r="C6" s="101"/>
      <c r="D6" s="103"/>
      <c r="E6" s="92"/>
      <c r="F6" s="92"/>
      <c r="G6" s="92"/>
      <c r="H6" s="92"/>
      <c r="I6" s="92"/>
      <c r="J6" s="92"/>
      <c r="K6" s="92"/>
      <c r="L6" s="92"/>
      <c r="M6" s="98"/>
      <c r="N6" s="98"/>
    </row>
    <row r="7" spans="1:14" ht="74.25" customHeight="1" x14ac:dyDescent="0.25">
      <c r="A7" s="63"/>
      <c r="B7" s="101"/>
      <c r="C7" s="101"/>
      <c r="D7" s="104"/>
      <c r="E7" s="92"/>
      <c r="F7" s="92"/>
      <c r="G7" s="92"/>
      <c r="H7" s="92"/>
      <c r="I7" s="92"/>
      <c r="J7" s="92"/>
      <c r="K7" s="92"/>
      <c r="L7" s="92"/>
      <c r="M7" s="98"/>
      <c r="N7" s="98"/>
    </row>
    <row r="8" spans="1:14" ht="15" customHeight="1" x14ac:dyDescent="0.25">
      <c r="A8" s="93">
        <v>1</v>
      </c>
      <c r="B8" s="94">
        <v>2</v>
      </c>
      <c r="C8" s="94" t="s">
        <v>101</v>
      </c>
      <c r="D8" s="94" t="s">
        <v>108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1" t="s">
        <v>109</v>
      </c>
      <c r="L8" s="91" t="s">
        <v>110</v>
      </c>
      <c r="M8" s="91">
        <v>11</v>
      </c>
      <c r="N8" s="91">
        <v>12</v>
      </c>
    </row>
    <row r="9" spans="1:14" ht="10.5" customHeight="1" x14ac:dyDescent="0.25">
      <c r="A9" s="93"/>
      <c r="B9" s="95"/>
      <c r="C9" s="95"/>
      <c r="D9" s="95"/>
      <c r="E9" s="91"/>
      <c r="F9" s="91"/>
      <c r="G9" s="91"/>
      <c r="H9" s="91"/>
      <c r="I9" s="91"/>
      <c r="J9" s="91"/>
      <c r="K9" s="91"/>
      <c r="L9" s="91"/>
      <c r="M9" s="91"/>
      <c r="N9" s="91"/>
    </row>
    <row r="10" spans="1:14" ht="15" hidden="1" customHeight="1" x14ac:dyDescent="0.25">
      <c r="A10" s="93"/>
      <c r="B10" s="26"/>
      <c r="C10" s="26"/>
      <c r="D10" s="26"/>
      <c r="E10" s="91"/>
      <c r="F10" s="91"/>
      <c r="G10" s="91"/>
      <c r="H10" s="91"/>
      <c r="I10" s="91"/>
      <c r="J10" s="91"/>
      <c r="K10" s="91"/>
      <c r="L10" s="91"/>
      <c r="M10" s="91"/>
      <c r="N10" s="91"/>
    </row>
    <row r="11" spans="1:14" ht="56.25" x14ac:dyDescent="0.25">
      <c r="A11" s="20" t="s">
        <v>10</v>
      </c>
      <c r="B11" s="7">
        <v>97458.5</v>
      </c>
      <c r="C11" s="7">
        <v>21317.1</v>
      </c>
      <c r="D11" s="7">
        <f>C11/B11*100</f>
        <v>21.9</v>
      </c>
      <c r="E11" s="7">
        <v>32591.1</v>
      </c>
      <c r="F11" s="7">
        <v>8147.7</v>
      </c>
      <c r="G11" s="7">
        <v>34996.699999999997</v>
      </c>
      <c r="H11" s="7">
        <v>8749.1</v>
      </c>
      <c r="I11" s="7">
        <v>146</v>
      </c>
      <c r="J11" s="7">
        <v>36.5</v>
      </c>
      <c r="K11" s="1">
        <f>B11+E11+G11+I11</f>
        <v>165192.29999999999</v>
      </c>
      <c r="L11" s="1">
        <f>C11+F11+H11+J11</f>
        <v>38250.400000000001</v>
      </c>
      <c r="M11" s="1">
        <v>2</v>
      </c>
      <c r="N11" s="7">
        <v>3.5</v>
      </c>
    </row>
    <row r="12" spans="1:14" ht="26.25" customHeight="1" x14ac:dyDescent="0.25">
      <c r="A12" s="20" t="s">
        <v>43</v>
      </c>
      <c r="B12" s="7">
        <v>6751</v>
      </c>
      <c r="C12" s="7">
        <v>2821.6</v>
      </c>
      <c r="D12" s="7">
        <f t="shared" ref="D12:D30" si="0">C12/B12*100</f>
        <v>41.8</v>
      </c>
      <c r="E12" s="7">
        <v>556.29999999999995</v>
      </c>
      <c r="F12" s="7">
        <v>139</v>
      </c>
      <c r="G12" s="7">
        <v>0</v>
      </c>
      <c r="H12" s="7">
        <v>0</v>
      </c>
      <c r="I12" s="7">
        <v>3432.5</v>
      </c>
      <c r="J12" s="7">
        <v>1378.1</v>
      </c>
      <c r="K12" s="1">
        <f t="shared" ref="K12:L30" si="1">B12+E12+G12+I12</f>
        <v>10739.8</v>
      </c>
      <c r="L12" s="1">
        <f t="shared" si="1"/>
        <v>4338.7</v>
      </c>
      <c r="M12" s="1">
        <v>1</v>
      </c>
      <c r="N12" s="7">
        <v>1</v>
      </c>
    </row>
    <row r="13" spans="1:14" ht="27.75" customHeight="1" x14ac:dyDescent="0.25">
      <c r="A13" s="21" t="s">
        <v>11</v>
      </c>
      <c r="B13" s="7">
        <v>7973.6</v>
      </c>
      <c r="C13" s="7">
        <v>3665.5</v>
      </c>
      <c r="D13" s="7">
        <f t="shared" si="0"/>
        <v>46</v>
      </c>
      <c r="E13" s="7">
        <v>2243.1</v>
      </c>
      <c r="F13" s="7">
        <v>560.70000000000005</v>
      </c>
      <c r="G13" s="7">
        <v>2232.5</v>
      </c>
      <c r="H13" s="7">
        <v>558.1</v>
      </c>
      <c r="I13" s="7">
        <v>9688.4</v>
      </c>
      <c r="J13" s="7">
        <v>1799</v>
      </c>
      <c r="K13" s="1">
        <f t="shared" si="1"/>
        <v>22137.599999999999</v>
      </c>
      <c r="L13" s="1">
        <f t="shared" si="1"/>
        <v>6583.3</v>
      </c>
      <c r="M13" s="1">
        <v>1</v>
      </c>
      <c r="N13" s="1">
        <v>0.3</v>
      </c>
    </row>
    <row r="14" spans="1:14" ht="43.5" customHeight="1" x14ac:dyDescent="0.25">
      <c r="A14" s="21" t="s">
        <v>12</v>
      </c>
      <c r="B14" s="7">
        <v>6429.8</v>
      </c>
      <c r="C14" s="7">
        <v>5061</v>
      </c>
      <c r="D14" s="7">
        <f t="shared" si="0"/>
        <v>78.7</v>
      </c>
      <c r="E14" s="7">
        <v>3045.3</v>
      </c>
      <c r="F14" s="7">
        <v>761.3</v>
      </c>
      <c r="G14" s="7">
        <v>5067.8</v>
      </c>
      <c r="H14" s="7">
        <v>2533.9</v>
      </c>
      <c r="I14" s="7">
        <v>12127.4</v>
      </c>
      <c r="J14" s="7">
        <v>3031.8</v>
      </c>
      <c r="K14" s="1">
        <f t="shared" si="1"/>
        <v>26670.3</v>
      </c>
      <c r="L14" s="1">
        <f t="shared" si="1"/>
        <v>11388</v>
      </c>
      <c r="M14" s="1">
        <v>1</v>
      </c>
      <c r="N14" s="1">
        <v>1</v>
      </c>
    </row>
    <row r="15" spans="1:14" ht="36" customHeight="1" x14ac:dyDescent="0.25">
      <c r="A15" s="21" t="s">
        <v>13</v>
      </c>
      <c r="B15" s="7">
        <v>4371.6000000000004</v>
      </c>
      <c r="C15" s="7">
        <v>2423.4</v>
      </c>
      <c r="D15" s="7">
        <f t="shared" si="0"/>
        <v>55.4</v>
      </c>
      <c r="E15" s="7">
        <v>5668.1</v>
      </c>
      <c r="F15" s="7">
        <v>1417</v>
      </c>
      <c r="G15" s="7">
        <v>12647.7</v>
      </c>
      <c r="H15" s="7">
        <v>3161.9</v>
      </c>
      <c r="I15" s="7">
        <v>3145.2</v>
      </c>
      <c r="J15" s="7">
        <v>786.3</v>
      </c>
      <c r="K15" s="1">
        <f t="shared" si="1"/>
        <v>25832.6</v>
      </c>
      <c r="L15" s="1">
        <f t="shared" si="1"/>
        <v>7788.6</v>
      </c>
      <c r="M15" s="1">
        <v>1</v>
      </c>
      <c r="N15" s="1">
        <v>2</v>
      </c>
    </row>
    <row r="16" spans="1:14" ht="35.25" customHeight="1" x14ac:dyDescent="0.25">
      <c r="A16" s="21" t="s">
        <v>15</v>
      </c>
      <c r="B16" s="7">
        <v>1436.7</v>
      </c>
      <c r="C16" s="7">
        <v>337.8</v>
      </c>
      <c r="D16" s="7">
        <f t="shared" si="0"/>
        <v>23.5</v>
      </c>
      <c r="E16" s="7">
        <v>2414.4</v>
      </c>
      <c r="F16" s="7">
        <v>603.6</v>
      </c>
      <c r="G16" s="7">
        <v>5009.8999999999996</v>
      </c>
      <c r="H16" s="7">
        <v>1252.4000000000001</v>
      </c>
      <c r="I16" s="7">
        <v>7320.2</v>
      </c>
      <c r="J16" s="7">
        <v>1830</v>
      </c>
      <c r="K16" s="1">
        <f t="shared" si="1"/>
        <v>16181.2</v>
      </c>
      <c r="L16" s="1">
        <f t="shared" si="1"/>
        <v>4023.8</v>
      </c>
      <c r="M16" s="1">
        <v>1</v>
      </c>
      <c r="N16" s="1">
        <v>2</v>
      </c>
    </row>
    <row r="17" spans="1:14" ht="36.75" customHeight="1" x14ac:dyDescent="0.25">
      <c r="A17" s="21" t="s">
        <v>16</v>
      </c>
      <c r="B17" s="7">
        <v>585</v>
      </c>
      <c r="C17" s="7">
        <v>66.599999999999994</v>
      </c>
      <c r="D17" s="7">
        <f t="shared" si="0"/>
        <v>11.4</v>
      </c>
      <c r="E17" s="7">
        <v>1705.8</v>
      </c>
      <c r="F17" s="7">
        <v>426.4</v>
      </c>
      <c r="G17" s="7">
        <v>4220.3999999999996</v>
      </c>
      <c r="H17" s="7">
        <v>1055.0999999999999</v>
      </c>
      <c r="I17" s="7">
        <v>9536.6</v>
      </c>
      <c r="J17" s="7">
        <v>2384.1</v>
      </c>
      <c r="K17" s="1">
        <f t="shared" si="1"/>
        <v>16047.8</v>
      </c>
      <c r="L17" s="1">
        <f t="shared" si="1"/>
        <v>3932.2</v>
      </c>
      <c r="M17" s="1">
        <v>1</v>
      </c>
      <c r="N17" s="1">
        <v>1</v>
      </c>
    </row>
    <row r="18" spans="1:14" ht="36" customHeight="1" x14ac:dyDescent="0.25">
      <c r="A18" s="21" t="s">
        <v>14</v>
      </c>
      <c r="B18" s="7">
        <v>2986</v>
      </c>
      <c r="C18" s="7">
        <v>2060.3000000000002</v>
      </c>
      <c r="D18" s="7">
        <f t="shared" si="0"/>
        <v>69</v>
      </c>
      <c r="E18" s="7">
        <v>1403.3</v>
      </c>
      <c r="F18" s="7">
        <v>350.8</v>
      </c>
      <c r="G18" s="7">
        <v>3076.9</v>
      </c>
      <c r="H18" s="7">
        <v>769.2</v>
      </c>
      <c r="I18" s="7">
        <v>4342.1000000000004</v>
      </c>
      <c r="J18" s="7">
        <v>1085.5</v>
      </c>
      <c r="K18" s="1">
        <f t="shared" si="1"/>
        <v>11808.3</v>
      </c>
      <c r="L18" s="1">
        <f t="shared" si="1"/>
        <v>4265.8</v>
      </c>
      <c r="M18" s="1">
        <v>1</v>
      </c>
      <c r="N18" s="1">
        <v>1</v>
      </c>
    </row>
    <row r="19" spans="1:14" ht="36" customHeight="1" x14ac:dyDescent="0.25">
      <c r="A19" s="21" t="s">
        <v>17</v>
      </c>
      <c r="B19" s="7">
        <v>1571.2</v>
      </c>
      <c r="C19" s="7">
        <v>297.3</v>
      </c>
      <c r="D19" s="7">
        <f t="shared" si="0"/>
        <v>18.899999999999999</v>
      </c>
      <c r="E19" s="7">
        <v>3088</v>
      </c>
      <c r="F19" s="7">
        <v>772</v>
      </c>
      <c r="G19" s="7">
        <v>6241.9</v>
      </c>
      <c r="H19" s="7">
        <v>1560.4</v>
      </c>
      <c r="I19" s="7">
        <v>7136.6</v>
      </c>
      <c r="J19" s="7">
        <v>1784.1</v>
      </c>
      <c r="K19" s="1">
        <f t="shared" si="1"/>
        <v>18037.7</v>
      </c>
      <c r="L19" s="1">
        <f t="shared" si="1"/>
        <v>4413.8</v>
      </c>
      <c r="M19" s="1">
        <v>1</v>
      </c>
      <c r="N19" s="1">
        <v>1</v>
      </c>
    </row>
    <row r="20" spans="1:14" ht="36" customHeight="1" x14ac:dyDescent="0.25">
      <c r="A20" s="21" t="s">
        <v>18</v>
      </c>
      <c r="B20" s="7">
        <v>2564.3000000000002</v>
      </c>
      <c r="C20" s="7">
        <v>572.5</v>
      </c>
      <c r="D20" s="7">
        <f t="shared" si="0"/>
        <v>22.3</v>
      </c>
      <c r="E20" s="7">
        <v>3176.6</v>
      </c>
      <c r="F20" s="7">
        <v>794.1</v>
      </c>
      <c r="G20" s="7">
        <v>6724</v>
      </c>
      <c r="H20" s="7">
        <v>1681</v>
      </c>
      <c r="I20" s="7">
        <v>5514.5</v>
      </c>
      <c r="J20" s="7">
        <v>1378.6</v>
      </c>
      <c r="K20" s="1">
        <f t="shared" si="1"/>
        <v>17979.400000000001</v>
      </c>
      <c r="L20" s="1">
        <f t="shared" si="1"/>
        <v>4426.2</v>
      </c>
      <c r="M20" s="1">
        <v>1</v>
      </c>
      <c r="N20" s="1">
        <v>1</v>
      </c>
    </row>
    <row r="21" spans="1:14" ht="39" customHeight="1" x14ac:dyDescent="0.25">
      <c r="A21" s="21" t="s">
        <v>19</v>
      </c>
      <c r="B21" s="7">
        <v>7928.2</v>
      </c>
      <c r="C21" s="7">
        <v>2804.2</v>
      </c>
      <c r="D21" s="7">
        <f t="shared" si="0"/>
        <v>35.4</v>
      </c>
      <c r="E21" s="7">
        <v>3493.3</v>
      </c>
      <c r="F21" s="7">
        <v>873.3</v>
      </c>
      <c r="G21" s="7">
        <v>7158.2</v>
      </c>
      <c r="H21" s="7">
        <v>1789.5</v>
      </c>
      <c r="I21" s="7">
        <v>7161.4</v>
      </c>
      <c r="J21" s="7">
        <v>1790.4</v>
      </c>
      <c r="K21" s="1">
        <f t="shared" si="1"/>
        <v>25741.1</v>
      </c>
      <c r="L21" s="1">
        <f>C21+F21+H21+J21</f>
        <v>7257.4</v>
      </c>
      <c r="M21" s="1">
        <v>1</v>
      </c>
      <c r="N21" s="1">
        <v>2</v>
      </c>
    </row>
    <row r="22" spans="1:14" ht="40.5" customHeight="1" x14ac:dyDescent="0.25">
      <c r="A22" s="21" t="s">
        <v>20</v>
      </c>
      <c r="B22" s="7">
        <v>6738.7</v>
      </c>
      <c r="C22" s="7">
        <v>1327.7</v>
      </c>
      <c r="D22" s="7">
        <f t="shared" si="0"/>
        <v>19.7</v>
      </c>
      <c r="E22" s="7">
        <v>6326.6</v>
      </c>
      <c r="F22" s="7">
        <v>1581.6</v>
      </c>
      <c r="G22" s="7">
        <v>10791.7</v>
      </c>
      <c r="H22" s="7">
        <v>2697.9</v>
      </c>
      <c r="I22" s="7">
        <v>4644.3999999999996</v>
      </c>
      <c r="J22" s="7">
        <v>0</v>
      </c>
      <c r="K22" s="1">
        <f t="shared" si="1"/>
        <v>28501.4</v>
      </c>
      <c r="L22" s="1">
        <f t="shared" si="1"/>
        <v>5607.2</v>
      </c>
      <c r="M22" s="1">
        <v>1</v>
      </c>
      <c r="N22" s="7">
        <v>1</v>
      </c>
    </row>
    <row r="23" spans="1:14" ht="48" customHeight="1" x14ac:dyDescent="0.25">
      <c r="A23" s="21" t="s">
        <v>28</v>
      </c>
      <c r="B23" s="7">
        <v>4847.3999999999996</v>
      </c>
      <c r="C23" s="7">
        <v>2220.6</v>
      </c>
      <c r="D23" s="7">
        <f t="shared" si="0"/>
        <v>45.8</v>
      </c>
      <c r="E23" s="7">
        <v>2051.8000000000002</v>
      </c>
      <c r="F23" s="7">
        <v>512.9</v>
      </c>
      <c r="G23" s="7">
        <v>4177.2</v>
      </c>
      <c r="H23" s="7">
        <v>1044.3</v>
      </c>
      <c r="I23" s="7">
        <v>8866.6</v>
      </c>
      <c r="J23" s="7">
        <v>2216.6</v>
      </c>
      <c r="K23" s="1">
        <f t="shared" si="1"/>
        <v>19943</v>
      </c>
      <c r="L23" s="1">
        <f t="shared" si="1"/>
        <v>5994.4</v>
      </c>
      <c r="M23" s="1">
        <v>1</v>
      </c>
      <c r="N23" s="1">
        <v>1</v>
      </c>
    </row>
    <row r="24" spans="1:14" ht="42" customHeight="1" x14ac:dyDescent="0.25">
      <c r="A24" s="21" t="s">
        <v>21</v>
      </c>
      <c r="B24" s="7">
        <v>3689.7</v>
      </c>
      <c r="C24" s="7">
        <v>897.5</v>
      </c>
      <c r="D24" s="7">
        <f t="shared" si="0"/>
        <v>24.3</v>
      </c>
      <c r="E24" s="7">
        <v>2414.1</v>
      </c>
      <c r="F24" s="7">
        <v>603.5</v>
      </c>
      <c r="G24" s="7">
        <v>5140.8</v>
      </c>
      <c r="H24" s="7">
        <v>1285.2</v>
      </c>
      <c r="I24" s="7">
        <v>8378.1</v>
      </c>
      <c r="J24" s="7">
        <v>2094.5</v>
      </c>
      <c r="K24" s="1">
        <f t="shared" si="1"/>
        <v>19622.7</v>
      </c>
      <c r="L24" s="1">
        <f t="shared" si="1"/>
        <v>4880.7</v>
      </c>
      <c r="M24" s="1">
        <v>1</v>
      </c>
      <c r="N24" s="1">
        <v>1</v>
      </c>
    </row>
    <row r="25" spans="1:14" ht="38.25" customHeight="1" x14ac:dyDescent="0.25">
      <c r="A25" s="21" t="s">
        <v>22</v>
      </c>
      <c r="B25" s="7">
        <v>3667.3</v>
      </c>
      <c r="C25" s="7">
        <v>854.5</v>
      </c>
      <c r="D25" s="7">
        <f t="shared" si="0"/>
        <v>23.3</v>
      </c>
      <c r="E25" s="7">
        <v>2966.8</v>
      </c>
      <c r="F25" s="7">
        <v>741.7</v>
      </c>
      <c r="G25" s="7">
        <v>5985.4</v>
      </c>
      <c r="H25" s="7">
        <v>1496.3</v>
      </c>
      <c r="I25" s="7">
        <v>4387.6000000000004</v>
      </c>
      <c r="J25" s="7">
        <v>1096.9000000000001</v>
      </c>
      <c r="K25" s="1">
        <f t="shared" si="1"/>
        <v>17007.099999999999</v>
      </c>
      <c r="L25" s="1">
        <f t="shared" si="1"/>
        <v>4189.3999999999996</v>
      </c>
      <c r="M25" s="1">
        <v>1</v>
      </c>
      <c r="N25" s="1">
        <v>1</v>
      </c>
    </row>
    <row r="26" spans="1:14" ht="46.5" customHeight="1" x14ac:dyDescent="0.25">
      <c r="A26" s="21" t="s">
        <v>23</v>
      </c>
      <c r="B26" s="7">
        <v>22437.1</v>
      </c>
      <c r="C26" s="7">
        <v>5759.5</v>
      </c>
      <c r="D26" s="7">
        <f t="shared" si="0"/>
        <v>25.7</v>
      </c>
      <c r="E26" s="7">
        <v>2809.8</v>
      </c>
      <c r="F26" s="7">
        <v>702.4</v>
      </c>
      <c r="G26" s="7">
        <v>0</v>
      </c>
      <c r="H26" s="7">
        <v>0</v>
      </c>
      <c r="I26" s="7">
        <v>0</v>
      </c>
      <c r="J26" s="7">
        <v>0</v>
      </c>
      <c r="K26" s="1">
        <f t="shared" si="1"/>
        <v>25246.9</v>
      </c>
      <c r="L26" s="1">
        <f t="shared" si="1"/>
        <v>6461.9</v>
      </c>
      <c r="M26" s="1">
        <v>1</v>
      </c>
      <c r="N26" s="1">
        <v>1</v>
      </c>
    </row>
    <row r="27" spans="1:14" ht="38.25" customHeight="1" x14ac:dyDescent="0.25">
      <c r="A27" s="21" t="s">
        <v>24</v>
      </c>
      <c r="B27" s="7">
        <v>2376.4</v>
      </c>
      <c r="C27" s="7">
        <v>392.3</v>
      </c>
      <c r="D27" s="7">
        <f t="shared" si="0"/>
        <v>16.5</v>
      </c>
      <c r="E27" s="7">
        <v>2074.8000000000002</v>
      </c>
      <c r="F27" s="7">
        <v>518.70000000000005</v>
      </c>
      <c r="G27" s="7">
        <v>4596.8</v>
      </c>
      <c r="H27" s="7">
        <v>1149.2</v>
      </c>
      <c r="I27" s="7">
        <v>7514.2</v>
      </c>
      <c r="J27" s="7">
        <v>0</v>
      </c>
      <c r="K27" s="1">
        <f t="shared" si="1"/>
        <v>16562.2</v>
      </c>
      <c r="L27" s="1">
        <f t="shared" si="1"/>
        <v>2060.1999999999998</v>
      </c>
      <c r="M27" s="1">
        <v>1</v>
      </c>
      <c r="N27" s="1">
        <v>1</v>
      </c>
    </row>
    <row r="28" spans="1:14" ht="37.5" customHeight="1" x14ac:dyDescent="0.25">
      <c r="A28" s="21" t="s">
        <v>25</v>
      </c>
      <c r="B28" s="7">
        <v>1556</v>
      </c>
      <c r="C28" s="7">
        <v>309.39999999999998</v>
      </c>
      <c r="D28" s="7">
        <f t="shared" si="0"/>
        <v>19.899999999999999</v>
      </c>
      <c r="E28" s="7">
        <v>1433.1</v>
      </c>
      <c r="F28" s="7">
        <v>358.2</v>
      </c>
      <c r="G28" s="7">
        <v>4083.7</v>
      </c>
      <c r="H28" s="7">
        <v>1020.9</v>
      </c>
      <c r="I28" s="7">
        <v>8198.9</v>
      </c>
      <c r="J28" s="7">
        <v>2049.6999999999998</v>
      </c>
      <c r="K28" s="1">
        <f t="shared" si="1"/>
        <v>15271.7</v>
      </c>
      <c r="L28" s="1">
        <f t="shared" si="1"/>
        <v>3738.2</v>
      </c>
      <c r="M28" s="1">
        <v>1</v>
      </c>
      <c r="N28" s="1">
        <v>1</v>
      </c>
    </row>
    <row r="29" spans="1:14" ht="39.75" customHeight="1" x14ac:dyDescent="0.25">
      <c r="A29" s="21" t="s">
        <v>26</v>
      </c>
      <c r="B29" s="7">
        <v>2715.4</v>
      </c>
      <c r="C29" s="7">
        <v>647.79999999999995</v>
      </c>
      <c r="D29" s="7">
        <f t="shared" si="0"/>
        <v>23.9</v>
      </c>
      <c r="E29" s="7">
        <v>2556.6</v>
      </c>
      <c r="F29" s="7">
        <v>639.1</v>
      </c>
      <c r="G29" s="7">
        <v>5012.5</v>
      </c>
      <c r="H29" s="7">
        <v>1253.0999999999999</v>
      </c>
      <c r="I29" s="7">
        <v>7244.8</v>
      </c>
      <c r="J29" s="7">
        <v>1811.2</v>
      </c>
      <c r="K29" s="1">
        <f t="shared" si="1"/>
        <v>17529.3</v>
      </c>
      <c r="L29" s="1">
        <f t="shared" si="1"/>
        <v>4351.2</v>
      </c>
      <c r="M29" s="1">
        <v>1</v>
      </c>
      <c r="N29" s="1">
        <v>1</v>
      </c>
    </row>
    <row r="30" spans="1:14" ht="22.5" customHeight="1" x14ac:dyDescent="0.25">
      <c r="A30" s="22" t="s">
        <v>27</v>
      </c>
      <c r="B30" s="7">
        <f t="shared" ref="B30:N30" si="2">SUM(B11:B29)</f>
        <v>188083.9</v>
      </c>
      <c r="C30" s="7">
        <f t="shared" si="2"/>
        <v>53836.6</v>
      </c>
      <c r="D30" s="7">
        <f t="shared" si="0"/>
        <v>28.6</v>
      </c>
      <c r="E30" s="7">
        <f t="shared" si="2"/>
        <v>82018.899999999994</v>
      </c>
      <c r="F30" s="7">
        <f t="shared" si="2"/>
        <v>20504</v>
      </c>
      <c r="G30" s="7">
        <f t="shared" si="2"/>
        <v>127164.1</v>
      </c>
      <c r="H30" s="7">
        <f t="shared" si="2"/>
        <v>33057.5</v>
      </c>
      <c r="I30" s="7">
        <f t="shared" si="2"/>
        <v>118785.5</v>
      </c>
      <c r="J30" s="7">
        <f t="shared" si="2"/>
        <v>26553.3</v>
      </c>
      <c r="K30" s="1">
        <f t="shared" si="1"/>
        <v>516052.4</v>
      </c>
      <c r="L30" s="1">
        <f t="shared" si="1"/>
        <v>133951.4</v>
      </c>
      <c r="M30" s="1">
        <f t="shared" si="2"/>
        <v>20</v>
      </c>
      <c r="N30" s="1">
        <f t="shared" si="2"/>
        <v>23.8</v>
      </c>
    </row>
    <row r="31" spans="1:14" ht="15.75" x14ac:dyDescent="0.25">
      <c r="E31" s="19"/>
    </row>
  </sheetData>
  <mergeCells count="35">
    <mergeCell ref="L8:L10"/>
    <mergeCell ref="M8:M10"/>
    <mergeCell ref="N8:N10"/>
    <mergeCell ref="F8:F10"/>
    <mergeCell ref="G8:G10"/>
    <mergeCell ref="H8:H10"/>
    <mergeCell ref="I8:I10"/>
    <mergeCell ref="J8:J10"/>
    <mergeCell ref="K8:K10"/>
    <mergeCell ref="H5:H7"/>
    <mergeCell ref="I5:I7"/>
    <mergeCell ref="J5:J7"/>
    <mergeCell ref="K5:K7"/>
    <mergeCell ref="L5:L7"/>
    <mergeCell ref="A8:A10"/>
    <mergeCell ref="B8:B9"/>
    <mergeCell ref="C8:C9"/>
    <mergeCell ref="D8:D9"/>
    <mergeCell ref="E8:E10"/>
    <mergeCell ref="G5:G7"/>
    <mergeCell ref="A1:N2"/>
    <mergeCell ref="A3:A7"/>
    <mergeCell ref="B3:N3"/>
    <mergeCell ref="B4:D4"/>
    <mergeCell ref="E4:F4"/>
    <mergeCell ref="G4:H4"/>
    <mergeCell ref="I4:J4"/>
    <mergeCell ref="K4:L4"/>
    <mergeCell ref="M4:M7"/>
    <mergeCell ref="N4:N7"/>
    <mergeCell ref="B5:B7"/>
    <mergeCell ref="C5:C7"/>
    <mergeCell ref="D5:D7"/>
    <mergeCell ref="E5:E7"/>
    <mergeCell ref="F5:F7"/>
  </mergeCells>
  <pageMargins left="0.51181102362204722" right="0.19685039370078741" top="0.35433070866141736" bottom="0.35433070866141736" header="0.31496062992125984" footer="0.31496062992125984"/>
  <pageSetup paperSize="9" scale="48" orientation="landscape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view="pageBreakPreview" topLeftCell="A3" zoomScaleNormal="100" zoomScaleSheetLayoutView="100" workbookViewId="0">
      <selection activeCell="A3" sqref="A3:A10"/>
    </sheetView>
  </sheetViews>
  <sheetFormatPr defaultRowHeight="15" x14ac:dyDescent="0.25"/>
  <cols>
    <col min="1" max="1" width="38.85546875" customWidth="1"/>
    <col min="2" max="2" width="27.42578125" customWidth="1"/>
    <col min="3" max="3" width="24.5703125" customWidth="1"/>
    <col min="4" max="4" width="17.42578125" customWidth="1"/>
    <col min="5" max="5" width="28.7109375" customWidth="1"/>
    <col min="6" max="6" width="17.42578125" customWidth="1"/>
    <col min="7" max="7" width="21.85546875" customWidth="1"/>
    <col min="8" max="8" width="30.5703125" customWidth="1"/>
    <col min="9" max="9" width="34.7109375" customWidth="1"/>
    <col min="10" max="10" width="22.28515625" customWidth="1"/>
    <col min="11" max="11" width="20.42578125" customWidth="1"/>
    <col min="12" max="12" width="22.5703125" customWidth="1"/>
    <col min="13" max="13" width="26.5703125" customWidth="1"/>
    <col min="14" max="14" width="17.28515625" customWidth="1"/>
    <col min="15" max="15" width="22.7109375" customWidth="1"/>
    <col min="16" max="16" width="21" customWidth="1"/>
    <col min="17" max="17" width="18.7109375" customWidth="1"/>
    <col min="18" max="18" width="17" customWidth="1"/>
    <col min="19" max="19" width="18.42578125" customWidth="1"/>
    <col min="20" max="20" width="35.7109375" customWidth="1"/>
    <col min="21" max="21" width="14.5703125" customWidth="1"/>
    <col min="22" max="22" width="17.7109375" customWidth="1"/>
    <col min="23" max="23" width="0.5703125" customWidth="1"/>
    <col min="29" max="29" width="12.7109375" customWidth="1"/>
  </cols>
  <sheetData>
    <row r="1" spans="1:26" ht="20.25" customHeight="1" x14ac:dyDescent="0.3">
      <c r="I1" s="83" t="s">
        <v>32</v>
      </c>
      <c r="J1" s="83"/>
      <c r="K1" s="83"/>
      <c r="L1" s="83"/>
      <c r="M1" s="52"/>
    </row>
    <row r="2" spans="1:26" ht="46.5" customHeight="1" x14ac:dyDescent="0.25">
      <c r="A2" s="84" t="s">
        <v>161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6" ht="150" customHeight="1" x14ac:dyDescent="0.3">
      <c r="A3" s="63" t="s">
        <v>33</v>
      </c>
      <c r="B3" s="85" t="s">
        <v>77</v>
      </c>
      <c r="C3" s="86"/>
      <c r="D3" s="87"/>
      <c r="E3" s="88" t="s">
        <v>0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63" t="s">
        <v>1</v>
      </c>
      <c r="U3" s="63" t="s">
        <v>2</v>
      </c>
      <c r="V3" s="63"/>
      <c r="W3" s="2"/>
      <c r="X3" s="2"/>
      <c r="Y3" s="2"/>
      <c r="Z3" s="2"/>
    </row>
    <row r="4" spans="1:26" ht="57.75" customHeight="1" x14ac:dyDescent="0.3">
      <c r="A4" s="63"/>
      <c r="B4" s="63" t="s">
        <v>3</v>
      </c>
      <c r="C4" s="63" t="s">
        <v>31</v>
      </c>
      <c r="D4" s="70" t="s">
        <v>39</v>
      </c>
      <c r="E4" s="63" t="s">
        <v>104</v>
      </c>
      <c r="F4" s="63" t="s">
        <v>29</v>
      </c>
      <c r="G4" s="63" t="s">
        <v>80</v>
      </c>
      <c r="H4" s="63" t="s">
        <v>42</v>
      </c>
      <c r="I4" s="63" t="s">
        <v>103</v>
      </c>
      <c r="J4" s="74" t="s">
        <v>81</v>
      </c>
      <c r="K4" s="75"/>
      <c r="L4" s="75"/>
      <c r="M4" s="75"/>
      <c r="N4" s="75"/>
      <c r="O4" s="75"/>
      <c r="P4" s="76"/>
      <c r="Q4" s="63" t="s">
        <v>4</v>
      </c>
      <c r="R4" s="65" t="s">
        <v>30</v>
      </c>
      <c r="S4" s="66"/>
      <c r="T4" s="63"/>
      <c r="U4" s="63" t="s">
        <v>5</v>
      </c>
      <c r="V4" s="63" t="s">
        <v>6</v>
      </c>
      <c r="W4" s="2"/>
      <c r="X4" s="2"/>
      <c r="Y4" s="2"/>
      <c r="Z4" s="2"/>
    </row>
    <row r="5" spans="1:26" ht="15.75" customHeight="1" x14ac:dyDescent="0.3">
      <c r="A5" s="63"/>
      <c r="B5" s="63"/>
      <c r="C5" s="64"/>
      <c r="D5" s="89"/>
      <c r="E5" s="64"/>
      <c r="F5" s="64"/>
      <c r="G5" s="64"/>
      <c r="H5" s="64"/>
      <c r="I5" s="64"/>
      <c r="J5" s="77"/>
      <c r="K5" s="78"/>
      <c r="L5" s="78"/>
      <c r="M5" s="78"/>
      <c r="N5" s="78"/>
      <c r="O5" s="78"/>
      <c r="P5" s="79"/>
      <c r="Q5" s="64"/>
      <c r="R5" s="66"/>
      <c r="S5" s="66"/>
      <c r="T5" s="63"/>
      <c r="U5" s="64"/>
      <c r="V5" s="64"/>
      <c r="W5" s="2"/>
      <c r="X5" s="2"/>
      <c r="Y5" s="2"/>
      <c r="Z5" s="2"/>
    </row>
    <row r="6" spans="1:26" ht="17.25" customHeight="1" x14ac:dyDescent="0.3">
      <c r="A6" s="63"/>
      <c r="B6" s="63"/>
      <c r="C6" s="64"/>
      <c r="D6" s="89"/>
      <c r="E6" s="64"/>
      <c r="F6" s="64"/>
      <c r="G6" s="64"/>
      <c r="H6" s="64"/>
      <c r="I6" s="64"/>
      <c r="J6" s="77"/>
      <c r="K6" s="78"/>
      <c r="L6" s="78"/>
      <c r="M6" s="78"/>
      <c r="N6" s="78"/>
      <c r="O6" s="78"/>
      <c r="P6" s="79"/>
      <c r="Q6" s="64"/>
      <c r="R6" s="66"/>
      <c r="S6" s="66"/>
      <c r="T6" s="63"/>
      <c r="U6" s="64"/>
      <c r="V6" s="64"/>
      <c r="W6" s="2"/>
      <c r="X6" s="2"/>
      <c r="Y6" s="2"/>
      <c r="Z6" s="2"/>
    </row>
    <row r="7" spans="1:26" ht="30" customHeight="1" x14ac:dyDescent="0.3">
      <c r="A7" s="63"/>
      <c r="B7" s="63"/>
      <c r="C7" s="64"/>
      <c r="D7" s="89"/>
      <c r="E7" s="64"/>
      <c r="F7" s="64"/>
      <c r="G7" s="64"/>
      <c r="H7" s="64"/>
      <c r="I7" s="64"/>
      <c r="J7" s="80"/>
      <c r="K7" s="81"/>
      <c r="L7" s="81"/>
      <c r="M7" s="81"/>
      <c r="N7" s="81"/>
      <c r="O7" s="81"/>
      <c r="P7" s="82"/>
      <c r="Q7" s="64"/>
      <c r="R7" s="66"/>
      <c r="S7" s="66"/>
      <c r="T7" s="63"/>
      <c r="U7" s="64"/>
      <c r="V7" s="64"/>
      <c r="W7" s="2"/>
      <c r="X7" s="2"/>
      <c r="Y7" s="2"/>
      <c r="Z7" s="2"/>
    </row>
    <row r="8" spans="1:26" ht="30.75" customHeight="1" x14ac:dyDescent="0.3">
      <c r="A8" s="63"/>
      <c r="B8" s="63"/>
      <c r="C8" s="64"/>
      <c r="D8" s="89"/>
      <c r="E8" s="64"/>
      <c r="F8" s="64"/>
      <c r="G8" s="64"/>
      <c r="H8" s="64"/>
      <c r="I8" s="64"/>
      <c r="J8" s="63" t="s">
        <v>34</v>
      </c>
      <c r="K8" s="67" t="s">
        <v>7</v>
      </c>
      <c r="L8" s="68"/>
      <c r="M8" s="68"/>
      <c r="N8" s="68"/>
      <c r="O8" s="68"/>
      <c r="P8" s="69"/>
      <c r="Q8" s="64"/>
      <c r="R8" s="65" t="s">
        <v>35</v>
      </c>
      <c r="S8" s="65" t="s">
        <v>61</v>
      </c>
      <c r="T8" s="63"/>
      <c r="U8" s="64"/>
      <c r="V8" s="64"/>
      <c r="W8" s="2"/>
      <c r="X8" s="2"/>
      <c r="Y8" s="2"/>
      <c r="Z8" s="2"/>
    </row>
    <row r="9" spans="1:26" ht="30.75" customHeight="1" x14ac:dyDescent="0.3">
      <c r="A9" s="63"/>
      <c r="B9" s="63"/>
      <c r="C9" s="64"/>
      <c r="D9" s="89"/>
      <c r="E9" s="64"/>
      <c r="F9" s="64"/>
      <c r="G9" s="64"/>
      <c r="H9" s="64"/>
      <c r="I9" s="64"/>
      <c r="J9" s="63"/>
      <c r="K9" s="70" t="s">
        <v>8</v>
      </c>
      <c r="L9" s="72" t="s">
        <v>62</v>
      </c>
      <c r="M9" s="73"/>
      <c r="N9" s="70" t="s">
        <v>9</v>
      </c>
      <c r="O9" s="90" t="s">
        <v>62</v>
      </c>
      <c r="P9" s="90"/>
      <c r="Q9" s="64"/>
      <c r="R9" s="65"/>
      <c r="S9" s="65"/>
      <c r="T9" s="63"/>
      <c r="U9" s="64"/>
      <c r="V9" s="64"/>
      <c r="W9" s="2"/>
      <c r="X9" s="2"/>
      <c r="Y9" s="2"/>
      <c r="Z9" s="2"/>
    </row>
    <row r="10" spans="1:26" ht="201.75" customHeight="1" thickBot="1" x14ac:dyDescent="0.35">
      <c r="A10" s="63"/>
      <c r="B10" s="70"/>
      <c r="C10" s="64"/>
      <c r="D10" s="71"/>
      <c r="E10" s="64"/>
      <c r="F10" s="64"/>
      <c r="G10" s="64"/>
      <c r="H10" s="64"/>
      <c r="I10" s="64"/>
      <c r="J10" s="63"/>
      <c r="K10" s="71"/>
      <c r="L10" s="25" t="s">
        <v>73</v>
      </c>
      <c r="M10" s="25" t="s">
        <v>74</v>
      </c>
      <c r="N10" s="71"/>
      <c r="O10" s="31" t="s">
        <v>75</v>
      </c>
      <c r="P10" s="31" t="s">
        <v>76</v>
      </c>
      <c r="Q10" s="64"/>
      <c r="R10" s="65"/>
      <c r="S10" s="65"/>
      <c r="T10" s="63"/>
      <c r="U10" s="64"/>
      <c r="V10" s="64"/>
      <c r="W10" s="2"/>
      <c r="X10" s="2"/>
      <c r="Y10" s="2"/>
      <c r="Z10" s="2"/>
    </row>
    <row r="11" spans="1:26" ht="27" customHeight="1" thickBot="1" x14ac:dyDescent="0.3">
      <c r="A11" s="15">
        <v>1</v>
      </c>
      <c r="B11" s="51">
        <v>2</v>
      </c>
      <c r="C11" s="9">
        <v>3</v>
      </c>
      <c r="D11" s="9" t="s">
        <v>40</v>
      </c>
      <c r="E11" s="39" t="s">
        <v>147</v>
      </c>
      <c r="F11" s="9">
        <v>5</v>
      </c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5">
        <v>11</v>
      </c>
      <c r="M11" s="9" t="s">
        <v>59</v>
      </c>
      <c r="N11" s="9">
        <v>12</v>
      </c>
      <c r="O11" s="9" t="s">
        <v>60</v>
      </c>
      <c r="P11" s="9" t="s">
        <v>78</v>
      </c>
      <c r="Q11" s="9">
        <v>13</v>
      </c>
      <c r="R11" s="9">
        <v>14</v>
      </c>
      <c r="S11" s="9">
        <v>15</v>
      </c>
      <c r="T11" s="9">
        <v>16</v>
      </c>
      <c r="U11" s="9">
        <v>17</v>
      </c>
      <c r="V11" s="9">
        <v>18</v>
      </c>
    </row>
    <row r="12" spans="1:26" ht="85.5" customHeight="1" x14ac:dyDescent="0.25">
      <c r="A12" s="12" t="s">
        <v>10</v>
      </c>
      <c r="B12" s="50">
        <v>178807.9</v>
      </c>
      <c r="C12" s="1">
        <v>109870.8</v>
      </c>
      <c r="D12" s="1">
        <f>C12/B12*100</f>
        <v>61.4</v>
      </c>
      <c r="E12" s="1">
        <v>7.4</v>
      </c>
      <c r="F12" s="1">
        <f t="shared" ref="F12:F15" si="0">B12*E12%</f>
        <v>13231.8</v>
      </c>
      <c r="G12" s="1">
        <f t="shared" ref="G12:G30" si="1">(F12+L12+M12+P12+O12)</f>
        <v>13231.8</v>
      </c>
      <c r="H12" s="1">
        <f t="shared" ref="H12:H30" si="2">C12*E12%</f>
        <v>8130.4</v>
      </c>
      <c r="I12" s="1">
        <f t="shared" ref="I12:I31" si="3">(H12+L12+M12+P12+O12)</f>
        <v>8130.4</v>
      </c>
      <c r="J12" s="1">
        <f t="shared" ref="J12:J29" si="4">K12+N12</f>
        <v>11898.7</v>
      </c>
      <c r="K12" s="1">
        <v>5386</v>
      </c>
      <c r="L12" s="1">
        <v>0</v>
      </c>
      <c r="M12" s="1">
        <v>0</v>
      </c>
      <c r="N12" s="1">
        <v>6512.7</v>
      </c>
      <c r="O12" s="1">
        <v>0</v>
      </c>
      <c r="P12" s="1">
        <v>0</v>
      </c>
      <c r="Q12" s="1">
        <v>5064.3999999999996</v>
      </c>
      <c r="R12" s="7">
        <f t="shared" ref="R12:R30" si="5">J12-G12</f>
        <v>-1333.1</v>
      </c>
      <c r="S12" s="7">
        <f t="shared" ref="S12:S30" si="6">Q12-I12</f>
        <v>-3066</v>
      </c>
      <c r="T12" s="29"/>
      <c r="U12" s="1">
        <v>2</v>
      </c>
      <c r="V12" s="7">
        <v>4</v>
      </c>
    </row>
    <row r="13" spans="1:26" ht="50.25" customHeight="1" x14ac:dyDescent="0.25">
      <c r="A13" s="12" t="s">
        <v>43</v>
      </c>
      <c r="B13" s="1">
        <v>10900.3</v>
      </c>
      <c r="C13" s="1">
        <v>6995.7</v>
      </c>
      <c r="D13" s="1">
        <f t="shared" ref="D13:D31" si="7">C13/B13*100</f>
        <v>64.2</v>
      </c>
      <c r="E13" s="1">
        <v>33.4</v>
      </c>
      <c r="F13" s="1">
        <f t="shared" si="0"/>
        <v>3640.7</v>
      </c>
      <c r="G13" s="1">
        <f t="shared" si="1"/>
        <v>3640.7</v>
      </c>
      <c r="H13" s="1">
        <f t="shared" si="2"/>
        <v>2336.6</v>
      </c>
      <c r="I13" s="1">
        <f t="shared" si="3"/>
        <v>2336.6</v>
      </c>
      <c r="J13" s="1">
        <f t="shared" si="4"/>
        <v>3394.7</v>
      </c>
      <c r="K13" s="7">
        <v>2400</v>
      </c>
      <c r="L13" s="1">
        <v>0</v>
      </c>
      <c r="M13" s="1">
        <v>0</v>
      </c>
      <c r="N13" s="7">
        <v>994.7</v>
      </c>
      <c r="O13" s="7">
        <v>0</v>
      </c>
      <c r="P13" s="7">
        <v>0</v>
      </c>
      <c r="Q13" s="1">
        <v>1917</v>
      </c>
      <c r="R13" s="3">
        <f t="shared" si="5"/>
        <v>-246</v>
      </c>
      <c r="S13" s="3">
        <f t="shared" si="6"/>
        <v>-419.6</v>
      </c>
      <c r="T13" s="24"/>
      <c r="U13" s="1">
        <v>1</v>
      </c>
      <c r="V13" s="7">
        <v>1</v>
      </c>
    </row>
    <row r="14" spans="1:26" ht="45" customHeight="1" x14ac:dyDescent="0.25">
      <c r="A14" s="13" t="s">
        <v>11</v>
      </c>
      <c r="B14" s="1">
        <v>22137.599999999999</v>
      </c>
      <c r="C14" s="1">
        <v>10337.6</v>
      </c>
      <c r="D14" s="1">
        <f t="shared" si="7"/>
        <v>46.7</v>
      </c>
      <c r="E14" s="1">
        <v>15.1</v>
      </c>
      <c r="F14" s="1">
        <f t="shared" si="0"/>
        <v>3342.8</v>
      </c>
      <c r="G14" s="1">
        <f t="shared" si="1"/>
        <v>3342.8</v>
      </c>
      <c r="H14" s="1">
        <f t="shared" si="2"/>
        <v>1561</v>
      </c>
      <c r="I14" s="1">
        <f t="shared" si="3"/>
        <v>1561</v>
      </c>
      <c r="J14" s="1">
        <f t="shared" si="4"/>
        <v>2793.8</v>
      </c>
      <c r="K14" s="7">
        <v>2626.4</v>
      </c>
      <c r="L14" s="1">
        <v>0</v>
      </c>
      <c r="M14" s="7">
        <v>0</v>
      </c>
      <c r="N14" s="1">
        <v>167.4</v>
      </c>
      <c r="O14" s="1">
        <v>0</v>
      </c>
      <c r="P14" s="1">
        <v>0</v>
      </c>
      <c r="Q14" s="1">
        <v>1153.5</v>
      </c>
      <c r="R14" s="7">
        <f t="shared" si="5"/>
        <v>-549</v>
      </c>
      <c r="S14" s="7">
        <f t="shared" si="6"/>
        <v>-407.5</v>
      </c>
      <c r="T14" s="16"/>
      <c r="U14" s="1">
        <v>1</v>
      </c>
      <c r="V14" s="1">
        <v>0.3</v>
      </c>
    </row>
    <row r="15" spans="1:26" ht="60" customHeight="1" x14ac:dyDescent="0.25">
      <c r="A15" s="13" t="s">
        <v>12</v>
      </c>
      <c r="B15" s="54">
        <v>29941.9</v>
      </c>
      <c r="C15" s="1">
        <v>19899.5</v>
      </c>
      <c r="D15" s="1">
        <f t="shared" si="7"/>
        <v>66.5</v>
      </c>
      <c r="E15" s="1">
        <v>21.3</v>
      </c>
      <c r="F15" s="1">
        <f t="shared" si="0"/>
        <v>6377.6</v>
      </c>
      <c r="G15" s="1">
        <f t="shared" si="1"/>
        <v>6377.6</v>
      </c>
      <c r="H15" s="1">
        <f>C15*E15%</f>
        <v>4238.6000000000004</v>
      </c>
      <c r="I15" s="1">
        <f t="shared" si="3"/>
        <v>4238.6000000000004</v>
      </c>
      <c r="J15" s="1">
        <f t="shared" si="4"/>
        <v>5159.7</v>
      </c>
      <c r="K15" s="1">
        <v>2703.6</v>
      </c>
      <c r="L15" s="1">
        <v>0</v>
      </c>
      <c r="M15" s="7">
        <v>0</v>
      </c>
      <c r="N15" s="1">
        <v>2456.1</v>
      </c>
      <c r="O15" s="1">
        <v>0</v>
      </c>
      <c r="P15" s="1">
        <v>0</v>
      </c>
      <c r="Q15" s="1">
        <v>2101.8000000000002</v>
      </c>
      <c r="R15" s="7">
        <f t="shared" si="5"/>
        <v>-1217.9000000000001</v>
      </c>
      <c r="S15" s="7">
        <f t="shared" si="6"/>
        <v>-2136.8000000000002</v>
      </c>
      <c r="T15" s="16"/>
      <c r="U15" s="1">
        <v>1</v>
      </c>
      <c r="V15" s="1">
        <v>2</v>
      </c>
    </row>
    <row r="16" spans="1:26" ht="48.75" customHeight="1" x14ac:dyDescent="0.25">
      <c r="A16" s="13" t="s">
        <v>13</v>
      </c>
      <c r="B16" s="1">
        <v>26656.5</v>
      </c>
      <c r="C16" s="1">
        <v>15097.1</v>
      </c>
      <c r="D16" s="1">
        <f t="shared" si="7"/>
        <v>56.6</v>
      </c>
      <c r="E16" s="1">
        <v>22.8</v>
      </c>
      <c r="F16" s="1">
        <f>B16*E16%</f>
        <v>6077.7</v>
      </c>
      <c r="G16" s="1">
        <f t="shared" si="1"/>
        <v>6077.7</v>
      </c>
      <c r="H16" s="1">
        <f t="shared" si="2"/>
        <v>3442.1</v>
      </c>
      <c r="I16" s="1">
        <f t="shared" si="3"/>
        <v>3442.1</v>
      </c>
      <c r="J16" s="1">
        <f t="shared" si="4"/>
        <v>4891.3999999999996</v>
      </c>
      <c r="K16" s="1">
        <v>2834.4</v>
      </c>
      <c r="L16" s="1">
        <v>0</v>
      </c>
      <c r="M16" s="7">
        <v>0</v>
      </c>
      <c r="N16" s="1">
        <v>2057</v>
      </c>
      <c r="O16" s="1">
        <v>0</v>
      </c>
      <c r="P16" s="1">
        <v>0</v>
      </c>
      <c r="Q16" s="1">
        <v>1945.8</v>
      </c>
      <c r="R16" s="7">
        <f t="shared" si="5"/>
        <v>-1186.3</v>
      </c>
      <c r="S16" s="7">
        <f t="shared" si="6"/>
        <v>-1496.3</v>
      </c>
      <c r="T16" s="16"/>
      <c r="U16" s="1">
        <v>1</v>
      </c>
      <c r="V16" s="1">
        <v>2</v>
      </c>
    </row>
    <row r="17" spans="1:22" ht="54" customHeight="1" x14ac:dyDescent="0.25">
      <c r="A17" s="13" t="s">
        <v>14</v>
      </c>
      <c r="B17" s="1">
        <v>11808.3</v>
      </c>
      <c r="C17" s="1">
        <v>7045.9</v>
      </c>
      <c r="D17" s="1">
        <f t="shared" si="7"/>
        <v>59.7</v>
      </c>
      <c r="E17" s="1">
        <v>27.2</v>
      </c>
      <c r="F17" s="1">
        <f t="shared" ref="F17:F30" si="8">B17*E17%</f>
        <v>3211.9</v>
      </c>
      <c r="G17" s="1">
        <f t="shared" si="1"/>
        <v>3211.9</v>
      </c>
      <c r="H17" s="1">
        <f t="shared" si="2"/>
        <v>1916.5</v>
      </c>
      <c r="I17" s="1">
        <f t="shared" si="3"/>
        <v>1916.5</v>
      </c>
      <c r="J17" s="1">
        <f t="shared" si="4"/>
        <v>2944.3</v>
      </c>
      <c r="K17" s="1">
        <v>1913.2</v>
      </c>
      <c r="L17" s="1">
        <v>0</v>
      </c>
      <c r="M17" s="7">
        <v>0</v>
      </c>
      <c r="N17" s="1">
        <v>1031.0999999999999</v>
      </c>
      <c r="O17" s="1">
        <v>0</v>
      </c>
      <c r="P17" s="1">
        <v>0</v>
      </c>
      <c r="Q17" s="1">
        <v>1500.6</v>
      </c>
      <c r="R17" s="3">
        <f t="shared" si="5"/>
        <v>-267.60000000000002</v>
      </c>
      <c r="S17" s="7">
        <f t="shared" si="6"/>
        <v>-415.9</v>
      </c>
      <c r="T17" s="16"/>
      <c r="U17" s="1">
        <v>1</v>
      </c>
      <c r="V17" s="1">
        <v>1</v>
      </c>
    </row>
    <row r="18" spans="1:22" ht="57.75" customHeight="1" x14ac:dyDescent="0.25">
      <c r="A18" s="13" t="s">
        <v>15</v>
      </c>
      <c r="B18" s="1">
        <v>16181.2</v>
      </c>
      <c r="C18" s="1">
        <v>8289</v>
      </c>
      <c r="D18" s="1">
        <f t="shared" si="7"/>
        <v>51.2</v>
      </c>
      <c r="E18" s="1">
        <v>28.4</v>
      </c>
      <c r="F18" s="1">
        <f t="shared" si="8"/>
        <v>4595.5</v>
      </c>
      <c r="G18" s="1">
        <f t="shared" si="1"/>
        <v>4595.5</v>
      </c>
      <c r="H18" s="1">
        <f t="shared" si="2"/>
        <v>2354.1</v>
      </c>
      <c r="I18" s="1">
        <f t="shared" si="3"/>
        <v>2354.1</v>
      </c>
      <c r="J18" s="1">
        <f t="shared" si="4"/>
        <v>4593.1000000000004</v>
      </c>
      <c r="K18" s="1">
        <v>2426.9</v>
      </c>
      <c r="L18" s="1">
        <v>0</v>
      </c>
      <c r="M18" s="1">
        <v>0</v>
      </c>
      <c r="N18" s="1">
        <v>2166.1999999999998</v>
      </c>
      <c r="O18" s="1">
        <v>0</v>
      </c>
      <c r="P18" s="1">
        <v>0</v>
      </c>
      <c r="Q18" s="1">
        <v>2017.5</v>
      </c>
      <c r="R18" s="7">
        <f t="shared" si="5"/>
        <v>-2.4</v>
      </c>
      <c r="S18" s="3">
        <f t="shared" si="6"/>
        <v>-336.6</v>
      </c>
      <c r="T18" s="18"/>
      <c r="U18" s="1">
        <v>1</v>
      </c>
      <c r="V18" s="1">
        <v>2</v>
      </c>
    </row>
    <row r="19" spans="1:22" ht="57.75" customHeight="1" x14ac:dyDescent="0.25">
      <c r="A19" s="13" t="s">
        <v>16</v>
      </c>
      <c r="B19" s="1">
        <v>16047.8</v>
      </c>
      <c r="C19" s="1">
        <v>7990.2</v>
      </c>
      <c r="D19" s="1">
        <f t="shared" si="7"/>
        <v>49.8</v>
      </c>
      <c r="E19" s="1">
        <v>22.7</v>
      </c>
      <c r="F19" s="1">
        <f t="shared" si="8"/>
        <v>3642.9</v>
      </c>
      <c r="G19" s="1">
        <f t="shared" si="1"/>
        <v>3642.9</v>
      </c>
      <c r="H19" s="1">
        <f t="shared" si="2"/>
        <v>1813.8</v>
      </c>
      <c r="I19" s="1">
        <f t="shared" si="3"/>
        <v>1813.8</v>
      </c>
      <c r="J19" s="1">
        <f t="shared" si="4"/>
        <v>3638.8</v>
      </c>
      <c r="K19" s="7">
        <v>2452.8000000000002</v>
      </c>
      <c r="L19" s="1">
        <v>0</v>
      </c>
      <c r="M19" s="1">
        <v>0</v>
      </c>
      <c r="N19" s="1">
        <v>1186</v>
      </c>
      <c r="O19" s="1">
        <v>0</v>
      </c>
      <c r="P19" s="1">
        <v>0</v>
      </c>
      <c r="Q19" s="1">
        <v>1721</v>
      </c>
      <c r="R19" s="7">
        <f t="shared" si="5"/>
        <v>-4.0999999999999996</v>
      </c>
      <c r="S19" s="7">
        <f t="shared" si="6"/>
        <v>-92.8</v>
      </c>
      <c r="T19" s="16"/>
      <c r="U19" s="1">
        <v>1</v>
      </c>
      <c r="V19" s="7">
        <v>1</v>
      </c>
    </row>
    <row r="20" spans="1:22" ht="62.25" customHeight="1" x14ac:dyDescent="0.25">
      <c r="A20" s="13" t="s">
        <v>17</v>
      </c>
      <c r="B20" s="1">
        <v>18037.7</v>
      </c>
      <c r="C20" s="1">
        <v>9160.6</v>
      </c>
      <c r="D20" s="1">
        <f t="shared" si="7"/>
        <v>50.8</v>
      </c>
      <c r="E20" s="1">
        <v>23.7</v>
      </c>
      <c r="F20" s="1">
        <f t="shared" si="8"/>
        <v>4274.8999999999996</v>
      </c>
      <c r="G20" s="1">
        <f>(F20+L20+M20+P20+O20)</f>
        <v>4274.8999999999996</v>
      </c>
      <c r="H20" s="1">
        <f t="shared" si="2"/>
        <v>2171.1</v>
      </c>
      <c r="I20" s="1">
        <f t="shared" si="3"/>
        <v>2171.1</v>
      </c>
      <c r="J20" s="1">
        <f t="shared" si="4"/>
        <v>3668.2</v>
      </c>
      <c r="K20" s="1">
        <v>2717.7</v>
      </c>
      <c r="L20" s="1">
        <v>0</v>
      </c>
      <c r="M20" s="1">
        <v>0</v>
      </c>
      <c r="N20" s="1">
        <v>950.5</v>
      </c>
      <c r="O20" s="1">
        <v>0</v>
      </c>
      <c r="P20" s="1">
        <v>0</v>
      </c>
      <c r="Q20" s="1">
        <v>1536.9</v>
      </c>
      <c r="R20" s="7">
        <f t="shared" si="5"/>
        <v>-606.70000000000005</v>
      </c>
      <c r="S20" s="7">
        <f t="shared" si="6"/>
        <v>-634.20000000000005</v>
      </c>
      <c r="T20" s="11"/>
      <c r="U20" s="1">
        <v>1</v>
      </c>
      <c r="V20" s="1">
        <v>1</v>
      </c>
    </row>
    <row r="21" spans="1:22" ht="57.75" customHeight="1" x14ac:dyDescent="0.25">
      <c r="A21" s="13" t="s">
        <v>18</v>
      </c>
      <c r="B21" s="1">
        <v>17979.400000000001</v>
      </c>
      <c r="C21" s="1">
        <v>8963.7000000000007</v>
      </c>
      <c r="D21" s="1">
        <f t="shared" si="7"/>
        <v>49.9</v>
      </c>
      <c r="E21" s="1">
        <v>24.1</v>
      </c>
      <c r="F21" s="1">
        <f t="shared" si="8"/>
        <v>4333</v>
      </c>
      <c r="G21" s="1">
        <f t="shared" si="1"/>
        <v>4333</v>
      </c>
      <c r="H21" s="1">
        <f t="shared" si="2"/>
        <v>2160.3000000000002</v>
      </c>
      <c r="I21" s="1">
        <f t="shared" si="3"/>
        <v>2160.3000000000002</v>
      </c>
      <c r="J21" s="7">
        <f t="shared" si="4"/>
        <v>3793.5</v>
      </c>
      <c r="K21" s="7">
        <v>2534</v>
      </c>
      <c r="L21" s="1">
        <v>0</v>
      </c>
      <c r="M21" s="1">
        <v>0</v>
      </c>
      <c r="N21" s="1">
        <v>1259.5</v>
      </c>
      <c r="O21" s="1">
        <v>0</v>
      </c>
      <c r="P21" s="1">
        <v>0</v>
      </c>
      <c r="Q21" s="1">
        <v>1904.3</v>
      </c>
      <c r="R21" s="3">
        <f t="shared" si="5"/>
        <v>-539.5</v>
      </c>
      <c r="S21" s="7">
        <f t="shared" si="6"/>
        <v>-256</v>
      </c>
      <c r="T21" s="41"/>
      <c r="U21" s="1">
        <v>1</v>
      </c>
      <c r="V21" s="1">
        <v>1</v>
      </c>
    </row>
    <row r="22" spans="1:22" ht="57.75" customHeight="1" x14ac:dyDescent="0.25">
      <c r="A22" s="13" t="s">
        <v>19</v>
      </c>
      <c r="B22" s="54">
        <v>25850.400000000001</v>
      </c>
      <c r="C22" s="7">
        <v>13618.1</v>
      </c>
      <c r="D22" s="1">
        <f t="shared" si="7"/>
        <v>52.7</v>
      </c>
      <c r="E22" s="1">
        <v>23.9</v>
      </c>
      <c r="F22" s="1">
        <f t="shared" si="8"/>
        <v>6178.2</v>
      </c>
      <c r="G22" s="7">
        <f t="shared" si="1"/>
        <v>6178.2</v>
      </c>
      <c r="H22" s="7">
        <f t="shared" si="2"/>
        <v>3254.7</v>
      </c>
      <c r="I22" s="7">
        <f t="shared" si="3"/>
        <v>3254.7</v>
      </c>
      <c r="J22" s="7">
        <f t="shared" si="4"/>
        <v>5352.5</v>
      </c>
      <c r="K22" s="1">
        <v>2834.3</v>
      </c>
      <c r="L22" s="1">
        <v>0</v>
      </c>
      <c r="M22" s="1">
        <v>0</v>
      </c>
      <c r="N22" s="1">
        <v>2518.1999999999998</v>
      </c>
      <c r="O22" s="1">
        <v>0</v>
      </c>
      <c r="P22" s="1">
        <v>0</v>
      </c>
      <c r="Q22" s="1">
        <v>2432.1999999999998</v>
      </c>
      <c r="R22" s="7">
        <f t="shared" si="5"/>
        <v>-825.7</v>
      </c>
      <c r="S22" s="7">
        <f t="shared" si="6"/>
        <v>-822.5</v>
      </c>
      <c r="T22" s="16"/>
      <c r="U22" s="1">
        <v>1</v>
      </c>
      <c r="V22" s="1">
        <v>2</v>
      </c>
    </row>
    <row r="23" spans="1:22" ht="51.75" customHeight="1" x14ac:dyDescent="0.25">
      <c r="A23" s="13" t="s">
        <v>20</v>
      </c>
      <c r="B23" s="1">
        <v>28501.4</v>
      </c>
      <c r="C23" s="1">
        <v>11889.4</v>
      </c>
      <c r="D23" s="1">
        <f t="shared" si="7"/>
        <v>41.7</v>
      </c>
      <c r="E23" s="1">
        <v>20</v>
      </c>
      <c r="F23" s="1">
        <f t="shared" si="8"/>
        <v>5700.3</v>
      </c>
      <c r="G23" s="7">
        <f t="shared" si="1"/>
        <v>5700.3</v>
      </c>
      <c r="H23" s="7">
        <f t="shared" si="2"/>
        <v>2377.9</v>
      </c>
      <c r="I23" s="7">
        <f t="shared" si="3"/>
        <v>2377.9</v>
      </c>
      <c r="J23" s="7">
        <f t="shared" si="4"/>
        <v>3959.4</v>
      </c>
      <c r="K23" s="1">
        <v>2590.1</v>
      </c>
      <c r="L23" s="1">
        <v>0</v>
      </c>
      <c r="M23" s="1">
        <v>0</v>
      </c>
      <c r="N23" s="1">
        <v>1369.3</v>
      </c>
      <c r="O23" s="1">
        <v>0</v>
      </c>
      <c r="P23" s="1">
        <v>0</v>
      </c>
      <c r="Q23" s="1">
        <v>1706.4</v>
      </c>
      <c r="R23" s="7">
        <f t="shared" si="5"/>
        <v>-1740.9</v>
      </c>
      <c r="S23" s="7">
        <f t="shared" si="6"/>
        <v>-671.5</v>
      </c>
      <c r="T23" s="1"/>
      <c r="U23" s="1">
        <v>1</v>
      </c>
      <c r="V23" s="7">
        <v>1</v>
      </c>
    </row>
    <row r="24" spans="1:22" ht="61.5" customHeight="1" x14ac:dyDescent="0.25">
      <c r="A24" s="13" t="s">
        <v>28</v>
      </c>
      <c r="B24" s="1">
        <v>19943</v>
      </c>
      <c r="C24" s="1">
        <v>10747.5</v>
      </c>
      <c r="D24" s="36">
        <f t="shared" si="7"/>
        <v>53.89</v>
      </c>
      <c r="E24" s="1">
        <v>16.399999999999999</v>
      </c>
      <c r="F24" s="1">
        <f t="shared" si="8"/>
        <v>3270.7</v>
      </c>
      <c r="G24" s="7">
        <f t="shared" si="1"/>
        <v>3270.7</v>
      </c>
      <c r="H24" s="7">
        <f t="shared" si="2"/>
        <v>1762.6</v>
      </c>
      <c r="I24" s="7">
        <f t="shared" si="3"/>
        <v>1762.6</v>
      </c>
      <c r="J24" s="7">
        <f t="shared" si="4"/>
        <v>3107</v>
      </c>
      <c r="K24" s="1">
        <v>2125.8000000000002</v>
      </c>
      <c r="L24" s="1">
        <v>0</v>
      </c>
      <c r="M24" s="1">
        <v>0</v>
      </c>
      <c r="N24" s="1">
        <v>981.2</v>
      </c>
      <c r="O24" s="1">
        <v>0</v>
      </c>
      <c r="P24" s="1">
        <v>0</v>
      </c>
      <c r="Q24" s="1">
        <v>1513.1</v>
      </c>
      <c r="R24" s="7">
        <f t="shared" si="5"/>
        <v>-163.69999999999999</v>
      </c>
      <c r="S24" s="7">
        <f t="shared" si="6"/>
        <v>-249.5</v>
      </c>
      <c r="T24" s="24"/>
      <c r="U24" s="1">
        <v>1</v>
      </c>
      <c r="V24" s="1">
        <v>1</v>
      </c>
    </row>
    <row r="25" spans="1:22" ht="51" customHeight="1" x14ac:dyDescent="0.25">
      <c r="A25" s="13" t="s">
        <v>21</v>
      </c>
      <c r="B25" s="1">
        <v>19622.7</v>
      </c>
      <c r="C25" s="1">
        <v>10424.6</v>
      </c>
      <c r="D25" s="1">
        <f t="shared" si="7"/>
        <v>53.1</v>
      </c>
      <c r="E25" s="1">
        <v>21.8</v>
      </c>
      <c r="F25" s="1">
        <f t="shared" si="8"/>
        <v>4277.7</v>
      </c>
      <c r="G25" s="1">
        <f t="shared" si="1"/>
        <v>4277.7</v>
      </c>
      <c r="H25" s="1">
        <f t="shared" si="2"/>
        <v>2272.6</v>
      </c>
      <c r="I25" s="1">
        <f t="shared" si="3"/>
        <v>2272.6</v>
      </c>
      <c r="J25" s="1">
        <f t="shared" si="4"/>
        <v>3810.8</v>
      </c>
      <c r="K25" s="1">
        <v>2657.2</v>
      </c>
      <c r="L25" s="1">
        <v>0</v>
      </c>
      <c r="M25" s="1">
        <v>0</v>
      </c>
      <c r="N25" s="1">
        <v>1153.5999999999999</v>
      </c>
      <c r="O25" s="1">
        <v>0</v>
      </c>
      <c r="P25" s="1">
        <v>0</v>
      </c>
      <c r="Q25" s="7">
        <v>1972</v>
      </c>
      <c r="R25" s="7">
        <f t="shared" si="5"/>
        <v>-466.9</v>
      </c>
      <c r="S25" s="7">
        <f t="shared" si="6"/>
        <v>-300.60000000000002</v>
      </c>
      <c r="T25" s="16"/>
      <c r="U25" s="1">
        <v>1</v>
      </c>
      <c r="V25" s="1">
        <v>1</v>
      </c>
    </row>
    <row r="26" spans="1:22" ht="51.75" customHeight="1" x14ac:dyDescent="0.25">
      <c r="A26" s="13" t="s">
        <v>22</v>
      </c>
      <c r="B26" s="1">
        <v>17007.099999999999</v>
      </c>
      <c r="C26" s="1">
        <v>9665.9</v>
      </c>
      <c r="D26" s="1">
        <f t="shared" si="7"/>
        <v>56.8</v>
      </c>
      <c r="E26" s="1">
        <v>25.6</v>
      </c>
      <c r="F26" s="1">
        <f t="shared" si="8"/>
        <v>4353.8</v>
      </c>
      <c r="G26" s="1">
        <f t="shared" si="1"/>
        <v>4353.8</v>
      </c>
      <c r="H26" s="1">
        <f t="shared" si="2"/>
        <v>2474.5</v>
      </c>
      <c r="I26" s="1">
        <f t="shared" si="3"/>
        <v>2474.5</v>
      </c>
      <c r="J26" s="1">
        <f t="shared" si="4"/>
        <v>3654</v>
      </c>
      <c r="K26" s="1">
        <v>2574.8000000000002</v>
      </c>
      <c r="L26" s="1">
        <v>0</v>
      </c>
      <c r="M26" s="1">
        <v>0</v>
      </c>
      <c r="N26" s="1">
        <v>1079.2</v>
      </c>
      <c r="O26" s="1">
        <v>0</v>
      </c>
      <c r="P26" s="1">
        <v>0</v>
      </c>
      <c r="Q26" s="1">
        <v>1918.9</v>
      </c>
      <c r="R26" s="7">
        <f t="shared" si="5"/>
        <v>-699.8</v>
      </c>
      <c r="S26" s="3">
        <f t="shared" si="6"/>
        <v>-555.6</v>
      </c>
      <c r="T26" s="16"/>
      <c r="U26" s="1">
        <v>1</v>
      </c>
      <c r="V26" s="1">
        <v>1</v>
      </c>
    </row>
    <row r="27" spans="1:22" ht="48" customHeight="1" x14ac:dyDescent="0.25">
      <c r="A27" s="13" t="s">
        <v>23</v>
      </c>
      <c r="B27" s="7">
        <v>25246.9</v>
      </c>
      <c r="C27" s="7">
        <v>13734.5</v>
      </c>
      <c r="D27" s="7">
        <f t="shared" si="7"/>
        <v>54.4</v>
      </c>
      <c r="E27" s="7">
        <v>15.1</v>
      </c>
      <c r="F27" s="7">
        <f t="shared" si="8"/>
        <v>3812.3</v>
      </c>
      <c r="G27" s="7">
        <f t="shared" si="1"/>
        <v>3812.3</v>
      </c>
      <c r="H27" s="7">
        <f t="shared" si="2"/>
        <v>2073.9</v>
      </c>
      <c r="I27" s="7">
        <f t="shared" si="3"/>
        <v>2073.9</v>
      </c>
      <c r="J27" s="7">
        <f>K27+N27</f>
        <v>3696.4</v>
      </c>
      <c r="K27" s="7">
        <v>2612.1999999999998</v>
      </c>
      <c r="L27" s="7">
        <v>0</v>
      </c>
      <c r="M27" s="7">
        <v>0</v>
      </c>
      <c r="N27" s="7">
        <v>1084.2</v>
      </c>
      <c r="O27" s="7">
        <v>0</v>
      </c>
      <c r="P27" s="7">
        <v>0</v>
      </c>
      <c r="Q27" s="7">
        <v>1698.5</v>
      </c>
      <c r="R27" s="7">
        <f t="shared" si="5"/>
        <v>-115.9</v>
      </c>
      <c r="S27" s="3">
        <f t="shared" si="6"/>
        <v>-375.4</v>
      </c>
      <c r="T27" s="18"/>
      <c r="U27" s="7">
        <v>1</v>
      </c>
      <c r="V27" s="7">
        <v>1</v>
      </c>
    </row>
    <row r="28" spans="1:22" ht="41.25" customHeight="1" x14ac:dyDescent="0.25">
      <c r="A28" s="13" t="s">
        <v>24</v>
      </c>
      <c r="B28" s="1">
        <v>16562.2</v>
      </c>
      <c r="C28" s="1">
        <v>7846.3</v>
      </c>
      <c r="D28" s="1">
        <f t="shared" si="7"/>
        <v>47.4</v>
      </c>
      <c r="E28" s="1">
        <v>19</v>
      </c>
      <c r="F28" s="1">
        <f t="shared" si="8"/>
        <v>3146.8</v>
      </c>
      <c r="G28" s="1">
        <f t="shared" si="1"/>
        <v>3146.8</v>
      </c>
      <c r="H28" s="1">
        <f t="shared" si="2"/>
        <v>1490.8</v>
      </c>
      <c r="I28" s="1">
        <f t="shared" si="3"/>
        <v>1490.8</v>
      </c>
      <c r="J28" s="7">
        <f t="shared" si="4"/>
        <v>3146.8</v>
      </c>
      <c r="K28" s="1">
        <v>2124.8000000000002</v>
      </c>
      <c r="L28" s="1">
        <v>0</v>
      </c>
      <c r="M28" s="1">
        <v>0</v>
      </c>
      <c r="N28" s="1">
        <v>1022</v>
      </c>
      <c r="O28" s="1">
        <v>0</v>
      </c>
      <c r="P28" s="1">
        <v>0</v>
      </c>
      <c r="Q28" s="1">
        <v>1389.4</v>
      </c>
      <c r="R28" s="7">
        <f t="shared" si="5"/>
        <v>0</v>
      </c>
      <c r="S28" s="7">
        <f t="shared" si="6"/>
        <v>-101.4</v>
      </c>
      <c r="T28" s="53"/>
      <c r="U28" s="1">
        <v>1</v>
      </c>
      <c r="V28" s="1">
        <v>1</v>
      </c>
    </row>
    <row r="29" spans="1:22" ht="51.75" customHeight="1" x14ac:dyDescent="0.25">
      <c r="A29" s="13" t="s">
        <v>25</v>
      </c>
      <c r="B29" s="1">
        <v>15280.4</v>
      </c>
      <c r="C29" s="1">
        <v>7664.4</v>
      </c>
      <c r="D29" s="1">
        <f t="shared" si="7"/>
        <v>50.2</v>
      </c>
      <c r="E29" s="1">
        <v>22.2</v>
      </c>
      <c r="F29" s="1">
        <f t="shared" si="8"/>
        <v>3392.2</v>
      </c>
      <c r="G29" s="1">
        <f t="shared" si="1"/>
        <v>3392.2</v>
      </c>
      <c r="H29" s="1">
        <f t="shared" si="2"/>
        <v>1701.5</v>
      </c>
      <c r="I29" s="1">
        <f t="shared" si="3"/>
        <v>1701.5</v>
      </c>
      <c r="J29" s="1">
        <f t="shared" si="4"/>
        <v>3390.3</v>
      </c>
      <c r="K29" s="1">
        <v>2289.1999999999998</v>
      </c>
      <c r="L29" s="1">
        <v>0</v>
      </c>
      <c r="M29" s="1">
        <v>0</v>
      </c>
      <c r="N29" s="1">
        <v>1101.0999999999999</v>
      </c>
      <c r="O29" s="1">
        <v>0</v>
      </c>
      <c r="P29" s="1">
        <v>0</v>
      </c>
      <c r="Q29" s="1">
        <v>2017.6</v>
      </c>
      <c r="R29" s="7">
        <f t="shared" si="5"/>
        <v>-1.9</v>
      </c>
      <c r="S29" s="3">
        <f t="shared" si="6"/>
        <v>316.10000000000002</v>
      </c>
      <c r="T29" s="16" t="s">
        <v>159</v>
      </c>
      <c r="U29" s="1">
        <v>1</v>
      </c>
      <c r="V29" s="1">
        <v>1</v>
      </c>
    </row>
    <row r="30" spans="1:22" ht="44.25" customHeight="1" x14ac:dyDescent="0.25">
      <c r="A30" s="13" t="s">
        <v>26</v>
      </c>
      <c r="B30" s="1">
        <v>17549.5</v>
      </c>
      <c r="C30" s="1">
        <v>8939.1</v>
      </c>
      <c r="D30" s="1">
        <f t="shared" si="7"/>
        <v>50.9</v>
      </c>
      <c r="E30" s="1">
        <v>26.4</v>
      </c>
      <c r="F30" s="1">
        <f t="shared" si="8"/>
        <v>4633.1000000000004</v>
      </c>
      <c r="G30" s="1">
        <f t="shared" si="1"/>
        <v>4633.1000000000004</v>
      </c>
      <c r="H30" s="1">
        <f t="shared" si="2"/>
        <v>2359.9</v>
      </c>
      <c r="I30" s="1">
        <f t="shared" si="3"/>
        <v>2359.9</v>
      </c>
      <c r="J30" s="1">
        <f>K30+N30</f>
        <v>4568.1000000000004</v>
      </c>
      <c r="K30" s="1">
        <v>2911.5</v>
      </c>
      <c r="L30" s="1">
        <v>0</v>
      </c>
      <c r="M30" s="1">
        <v>0</v>
      </c>
      <c r="N30" s="1">
        <v>1656.6</v>
      </c>
      <c r="O30" s="1">
        <v>0</v>
      </c>
      <c r="P30" s="1">
        <v>0</v>
      </c>
      <c r="Q30" s="1">
        <v>2384.4</v>
      </c>
      <c r="R30" s="7">
        <f t="shared" si="5"/>
        <v>-65</v>
      </c>
      <c r="S30" s="3">
        <f t="shared" si="6"/>
        <v>24.5</v>
      </c>
      <c r="T30" s="16" t="s">
        <v>160</v>
      </c>
      <c r="U30" s="1">
        <v>1</v>
      </c>
      <c r="V30" s="1">
        <v>2</v>
      </c>
    </row>
    <row r="31" spans="1:22" ht="40.5" customHeight="1" x14ac:dyDescent="0.25">
      <c r="A31" s="14" t="s">
        <v>27</v>
      </c>
      <c r="B31" s="1">
        <f>SUM(B12:B30)</f>
        <v>534062.19999999995</v>
      </c>
      <c r="C31" s="1">
        <f>SUM(C12:C30)</f>
        <v>298179.90000000002</v>
      </c>
      <c r="D31" s="1">
        <f t="shared" si="7"/>
        <v>55.8</v>
      </c>
      <c r="E31" s="1" t="s">
        <v>36</v>
      </c>
      <c r="F31" s="1">
        <f t="shared" ref="F31:S31" si="9">SUM(F12:F30)</f>
        <v>91493.9</v>
      </c>
      <c r="G31" s="1">
        <f t="shared" ref="G31" si="10">(F31+L31+M31)</f>
        <v>91493.9</v>
      </c>
      <c r="H31" s="1">
        <f t="shared" si="9"/>
        <v>49892.9</v>
      </c>
      <c r="I31" s="1">
        <f t="shared" si="3"/>
        <v>49892.9</v>
      </c>
      <c r="J31" s="1">
        <f t="shared" si="9"/>
        <v>81461.5</v>
      </c>
      <c r="K31" s="1">
        <f t="shared" si="9"/>
        <v>50714.9</v>
      </c>
      <c r="L31" s="1">
        <f t="shared" si="9"/>
        <v>0</v>
      </c>
      <c r="M31" s="1">
        <f t="shared" si="9"/>
        <v>0</v>
      </c>
      <c r="N31" s="1">
        <f t="shared" si="9"/>
        <v>30746.6</v>
      </c>
      <c r="O31" s="1">
        <v>0</v>
      </c>
      <c r="P31" s="1">
        <f t="shared" si="9"/>
        <v>0</v>
      </c>
      <c r="Q31" s="1">
        <f t="shared" si="9"/>
        <v>37895.300000000003</v>
      </c>
      <c r="R31" s="7">
        <f t="shared" si="9"/>
        <v>-10032.4</v>
      </c>
      <c r="S31" s="17">
        <f t="shared" si="9"/>
        <v>-11997.6</v>
      </c>
      <c r="T31" s="1"/>
      <c r="U31" s="1">
        <f>SUM(U12:U30)</f>
        <v>20</v>
      </c>
      <c r="V31" s="1">
        <f>SUM(V12:V30)</f>
        <v>26.3</v>
      </c>
    </row>
    <row r="32" spans="1:22" ht="26.25" customHeight="1" x14ac:dyDescent="0.25">
      <c r="A32" s="6" t="s">
        <v>38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/>
      <c r="S32" s="4"/>
      <c r="T32" s="4"/>
      <c r="U32" s="4"/>
      <c r="V32" s="4"/>
    </row>
    <row r="33" spans="1:22" ht="18.75" x14ac:dyDescent="0.3">
      <c r="A33" s="62" t="s">
        <v>37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</row>
  </sheetData>
  <mergeCells count="29">
    <mergeCell ref="A33:V33"/>
    <mergeCell ref="Q4:Q10"/>
    <mergeCell ref="R4:S7"/>
    <mergeCell ref="U4:U10"/>
    <mergeCell ref="V4:V10"/>
    <mergeCell ref="J8:J10"/>
    <mergeCell ref="K8:P8"/>
    <mergeCell ref="R8:R10"/>
    <mergeCell ref="S8:S10"/>
    <mergeCell ref="K9:K10"/>
    <mergeCell ref="L9:M9"/>
    <mergeCell ref="E4:E10"/>
    <mergeCell ref="F4:F10"/>
    <mergeCell ref="G4:G10"/>
    <mergeCell ref="H4:H10"/>
    <mergeCell ref="I4:I10"/>
    <mergeCell ref="J4:P7"/>
    <mergeCell ref="N9:N10"/>
    <mergeCell ref="O9:P9"/>
    <mergeCell ref="I1:L1"/>
    <mergeCell ref="A2:W2"/>
    <mergeCell ref="A3:A10"/>
    <mergeCell ref="B3:D3"/>
    <mergeCell ref="E3:S3"/>
    <mergeCell ref="T3:T10"/>
    <mergeCell ref="U3:V3"/>
    <mergeCell ref="B4:B10"/>
    <mergeCell ref="C4:C10"/>
    <mergeCell ref="D4:D10"/>
  </mergeCells>
  <pageMargins left="0.70866141732283472" right="0.70866141732283472" top="0.74803149606299213" bottom="0.74803149606299213" header="0.31496062992125984" footer="0.31496062992125984"/>
  <pageSetup paperSize="8" scale="37" orientation="landscape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A22" sqref="A22"/>
    </sheetView>
  </sheetViews>
  <sheetFormatPr defaultRowHeight="15" x14ac:dyDescent="0.25"/>
  <cols>
    <col min="1" max="1" width="33.42578125" customWidth="1"/>
    <col min="2" max="2" width="15" customWidth="1"/>
    <col min="3" max="4" width="13.28515625" customWidth="1"/>
    <col min="5" max="5" width="16.28515625" customWidth="1"/>
    <col min="6" max="6" width="19.28515625" customWidth="1"/>
    <col min="7" max="7" width="18.42578125" customWidth="1"/>
    <col min="8" max="8" width="19" customWidth="1"/>
    <col min="9" max="9" width="16.85546875" customWidth="1"/>
    <col min="10" max="10" width="19.85546875" customWidth="1"/>
    <col min="11" max="11" width="18.42578125" customWidth="1"/>
    <col min="12" max="12" width="18.85546875" customWidth="1"/>
    <col min="13" max="13" width="18.42578125" customWidth="1"/>
    <col min="14" max="14" width="18.5703125" customWidth="1"/>
    <col min="15" max="15" width="18" customWidth="1"/>
  </cols>
  <sheetData>
    <row r="1" spans="1:15" ht="15" customHeight="1" x14ac:dyDescent="0.25">
      <c r="A1" s="96" t="s">
        <v>157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51.75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ht="58.5" customHeight="1" x14ac:dyDescent="0.25">
      <c r="A3" s="63" t="s">
        <v>55</v>
      </c>
      <c r="B3" s="98" t="s">
        <v>56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5" ht="115.5" customHeight="1" x14ac:dyDescent="0.25">
      <c r="A4" s="63"/>
      <c r="B4" s="99" t="s">
        <v>46</v>
      </c>
      <c r="C4" s="99"/>
      <c r="D4" s="99"/>
      <c r="E4" s="100"/>
      <c r="F4" s="98" t="s">
        <v>47</v>
      </c>
      <c r="G4" s="98"/>
      <c r="H4" s="98" t="s">
        <v>48</v>
      </c>
      <c r="I4" s="98"/>
      <c r="J4" s="98" t="s">
        <v>49</v>
      </c>
      <c r="K4" s="98"/>
      <c r="L4" s="108" t="s">
        <v>50</v>
      </c>
      <c r="M4" s="108"/>
      <c r="N4" s="98" t="s">
        <v>64</v>
      </c>
      <c r="O4" s="98" t="s">
        <v>65</v>
      </c>
    </row>
    <row r="5" spans="1:15" ht="15" customHeight="1" x14ac:dyDescent="0.25">
      <c r="A5" s="63"/>
      <c r="B5" s="101" t="s">
        <v>158</v>
      </c>
      <c r="C5" s="101" t="s">
        <v>145</v>
      </c>
      <c r="D5" s="101" t="s">
        <v>155</v>
      </c>
      <c r="E5" s="102" t="s">
        <v>58</v>
      </c>
      <c r="F5" s="92" t="s">
        <v>146</v>
      </c>
      <c r="G5" s="92" t="s">
        <v>52</v>
      </c>
      <c r="H5" s="92" t="s">
        <v>154</v>
      </c>
      <c r="I5" s="92" t="s">
        <v>52</v>
      </c>
      <c r="J5" s="92" t="s">
        <v>154</v>
      </c>
      <c r="K5" s="92" t="s">
        <v>52</v>
      </c>
      <c r="L5" s="92" t="s">
        <v>51</v>
      </c>
      <c r="M5" s="92" t="s">
        <v>52</v>
      </c>
      <c r="N5" s="98"/>
      <c r="O5" s="98"/>
    </row>
    <row r="6" spans="1:15" x14ac:dyDescent="0.25">
      <c r="A6" s="63"/>
      <c r="B6" s="101"/>
      <c r="C6" s="101"/>
      <c r="D6" s="101"/>
      <c r="E6" s="103"/>
      <c r="F6" s="92"/>
      <c r="G6" s="92"/>
      <c r="H6" s="92"/>
      <c r="I6" s="92"/>
      <c r="J6" s="92"/>
      <c r="K6" s="92"/>
      <c r="L6" s="92"/>
      <c r="M6" s="92"/>
      <c r="N6" s="98"/>
      <c r="O6" s="98"/>
    </row>
    <row r="7" spans="1:15" ht="74.25" customHeight="1" x14ac:dyDescent="0.25">
      <c r="A7" s="63"/>
      <c r="B7" s="101"/>
      <c r="C7" s="101"/>
      <c r="D7" s="101"/>
      <c r="E7" s="104"/>
      <c r="F7" s="92"/>
      <c r="G7" s="92"/>
      <c r="H7" s="92"/>
      <c r="I7" s="92"/>
      <c r="J7" s="92"/>
      <c r="K7" s="92"/>
      <c r="L7" s="92"/>
      <c r="M7" s="92"/>
      <c r="N7" s="98"/>
      <c r="O7" s="98"/>
    </row>
    <row r="8" spans="1:15" ht="15" customHeight="1" x14ac:dyDescent="0.25">
      <c r="A8" s="109">
        <v>1</v>
      </c>
      <c r="B8" s="110">
        <v>2</v>
      </c>
      <c r="C8" s="94" t="s">
        <v>101</v>
      </c>
      <c r="D8" s="94" t="s">
        <v>120</v>
      </c>
      <c r="E8" s="94" t="s">
        <v>156</v>
      </c>
      <c r="F8" s="91">
        <v>3</v>
      </c>
      <c r="G8" s="91">
        <v>4</v>
      </c>
      <c r="H8" s="91">
        <v>5</v>
      </c>
      <c r="I8" s="91">
        <v>6</v>
      </c>
      <c r="J8" s="91">
        <v>7</v>
      </c>
      <c r="K8" s="91">
        <v>8</v>
      </c>
      <c r="L8" s="91" t="s">
        <v>109</v>
      </c>
      <c r="M8" s="91" t="s">
        <v>122</v>
      </c>
      <c r="N8" s="91">
        <v>11</v>
      </c>
      <c r="O8" s="91">
        <v>12</v>
      </c>
    </row>
    <row r="9" spans="1:15" ht="10.5" customHeight="1" x14ac:dyDescent="0.25">
      <c r="A9" s="109"/>
      <c r="B9" s="111"/>
      <c r="C9" s="95"/>
      <c r="D9" s="95"/>
      <c r="E9" s="95"/>
      <c r="F9" s="91"/>
      <c r="G9" s="91"/>
      <c r="H9" s="91"/>
      <c r="I9" s="91"/>
      <c r="J9" s="91"/>
      <c r="K9" s="91"/>
      <c r="L9" s="91"/>
      <c r="M9" s="91"/>
      <c r="N9" s="91"/>
      <c r="O9" s="91"/>
    </row>
    <row r="10" spans="1:15" ht="15" hidden="1" customHeight="1" x14ac:dyDescent="0.25">
      <c r="A10" s="109"/>
      <c r="B10" s="26"/>
      <c r="C10" s="26"/>
      <c r="D10" s="26"/>
      <c r="E10" s="26"/>
      <c r="F10" s="91"/>
      <c r="G10" s="91"/>
      <c r="H10" s="91"/>
      <c r="I10" s="91"/>
      <c r="J10" s="91"/>
      <c r="K10" s="91"/>
      <c r="L10" s="91"/>
      <c r="M10" s="91"/>
      <c r="N10" s="91"/>
      <c r="O10" s="91"/>
    </row>
    <row r="11" spans="1:15" ht="56.25" x14ac:dyDescent="0.25">
      <c r="A11" s="20" t="s">
        <v>10</v>
      </c>
      <c r="B11" s="54">
        <v>111074.1</v>
      </c>
      <c r="C11" s="7">
        <v>21317.1</v>
      </c>
      <c r="D11" s="7">
        <v>76004.100000000006</v>
      </c>
      <c r="E11" s="7">
        <f>D11/B11*100</f>
        <v>68.400000000000006</v>
      </c>
      <c r="F11" s="7">
        <v>32591.1</v>
      </c>
      <c r="G11" s="7">
        <v>16295.4</v>
      </c>
      <c r="H11" s="7">
        <v>34996.699999999997</v>
      </c>
      <c r="I11" s="7">
        <v>17498.3</v>
      </c>
      <c r="J11" s="7">
        <v>146</v>
      </c>
      <c r="K11" s="7">
        <v>73</v>
      </c>
      <c r="L11" s="1">
        <f t="shared" ref="L11:L30" si="0">B11+F11+H11+J11</f>
        <v>178807.9</v>
      </c>
      <c r="M11" s="1">
        <f>D11+G11+I11+K11</f>
        <v>109870.8</v>
      </c>
      <c r="N11" s="1">
        <v>2</v>
      </c>
      <c r="O11" s="7">
        <v>4</v>
      </c>
    </row>
    <row r="12" spans="1:15" ht="26.25" customHeight="1" x14ac:dyDescent="0.25">
      <c r="A12" s="20" t="s">
        <v>43</v>
      </c>
      <c r="B12" s="54">
        <v>6911.5</v>
      </c>
      <c r="C12" s="7">
        <v>2821.6</v>
      </c>
      <c r="D12" s="7">
        <v>4481.5</v>
      </c>
      <c r="E12" s="7">
        <f t="shared" ref="E12:E30" si="1">D12/B12*100</f>
        <v>64.8</v>
      </c>
      <c r="F12" s="7">
        <v>556.29999999999995</v>
      </c>
      <c r="G12" s="7">
        <v>278</v>
      </c>
      <c r="H12" s="7">
        <v>0</v>
      </c>
      <c r="I12" s="7">
        <v>0</v>
      </c>
      <c r="J12" s="7">
        <v>3432.5</v>
      </c>
      <c r="K12" s="7">
        <v>2236.1999999999998</v>
      </c>
      <c r="L12" s="1">
        <f t="shared" si="0"/>
        <v>10900.3</v>
      </c>
      <c r="M12" s="1">
        <f t="shared" ref="M12:M30" si="2">D12+G12+I12+K12</f>
        <v>6995.7</v>
      </c>
      <c r="N12" s="1">
        <v>1</v>
      </c>
      <c r="O12" s="7">
        <v>1</v>
      </c>
    </row>
    <row r="13" spans="1:15" ht="27.75" customHeight="1" x14ac:dyDescent="0.25">
      <c r="A13" s="21" t="s">
        <v>11</v>
      </c>
      <c r="B13" s="7">
        <v>7973.6</v>
      </c>
      <c r="C13" s="7">
        <v>3665.5</v>
      </c>
      <c r="D13" s="7">
        <v>5054.8</v>
      </c>
      <c r="E13" s="7">
        <f t="shared" si="1"/>
        <v>63.4</v>
      </c>
      <c r="F13" s="7">
        <v>2243.1</v>
      </c>
      <c r="G13" s="7">
        <v>1121.4000000000001</v>
      </c>
      <c r="H13" s="7">
        <v>2232.5</v>
      </c>
      <c r="I13" s="7">
        <v>1116.2</v>
      </c>
      <c r="J13" s="7">
        <v>9688.4</v>
      </c>
      <c r="K13" s="7">
        <v>3045.2</v>
      </c>
      <c r="L13" s="1">
        <f t="shared" si="0"/>
        <v>22137.599999999999</v>
      </c>
      <c r="M13" s="1">
        <f t="shared" si="2"/>
        <v>10337.6</v>
      </c>
      <c r="N13" s="1">
        <v>1</v>
      </c>
      <c r="O13" s="1">
        <v>0.3</v>
      </c>
    </row>
    <row r="14" spans="1:15" ht="43.5" customHeight="1" x14ac:dyDescent="0.25">
      <c r="A14" s="21" t="s">
        <v>12</v>
      </c>
      <c r="B14" s="54">
        <v>7995.1</v>
      </c>
      <c r="C14" s="7">
        <v>5061</v>
      </c>
      <c r="D14" s="7">
        <v>8512.5</v>
      </c>
      <c r="E14" s="7">
        <f t="shared" si="1"/>
        <v>106.5</v>
      </c>
      <c r="F14" s="7">
        <v>3045.3</v>
      </c>
      <c r="G14" s="7">
        <v>1522.6</v>
      </c>
      <c r="H14" s="7">
        <v>5067.8</v>
      </c>
      <c r="I14" s="7">
        <v>3800.8</v>
      </c>
      <c r="J14" s="54">
        <v>13833.7</v>
      </c>
      <c r="K14" s="7">
        <v>6063.6</v>
      </c>
      <c r="L14" s="1">
        <f t="shared" si="0"/>
        <v>29941.9</v>
      </c>
      <c r="M14" s="1">
        <f t="shared" si="2"/>
        <v>19899.5</v>
      </c>
      <c r="N14" s="1">
        <v>1</v>
      </c>
      <c r="O14" s="54">
        <v>2</v>
      </c>
    </row>
    <row r="15" spans="1:15" ht="36" customHeight="1" x14ac:dyDescent="0.25">
      <c r="A15" s="21" t="s">
        <v>13</v>
      </c>
      <c r="B15" s="54">
        <v>5195.5</v>
      </c>
      <c r="C15" s="7">
        <v>2423.4</v>
      </c>
      <c r="D15" s="7">
        <v>4366.7</v>
      </c>
      <c r="E15" s="7">
        <f t="shared" si="1"/>
        <v>84</v>
      </c>
      <c r="F15" s="7">
        <v>5668.1</v>
      </c>
      <c r="G15" s="7">
        <v>2834</v>
      </c>
      <c r="H15" s="7">
        <v>12647.7</v>
      </c>
      <c r="I15" s="7">
        <v>6323.8</v>
      </c>
      <c r="J15" s="7">
        <v>3145.2</v>
      </c>
      <c r="K15" s="7">
        <v>1572.6</v>
      </c>
      <c r="L15" s="1">
        <f t="shared" si="0"/>
        <v>26656.5</v>
      </c>
      <c r="M15" s="1">
        <f t="shared" si="2"/>
        <v>15097.1</v>
      </c>
      <c r="N15" s="1">
        <v>1</v>
      </c>
      <c r="O15" s="1">
        <v>2</v>
      </c>
    </row>
    <row r="16" spans="1:15" ht="35.25" customHeight="1" x14ac:dyDescent="0.25">
      <c r="A16" s="21" t="s">
        <v>15</v>
      </c>
      <c r="B16" s="7">
        <v>1436.7</v>
      </c>
      <c r="C16" s="7">
        <v>337.8</v>
      </c>
      <c r="D16" s="7">
        <v>916.9</v>
      </c>
      <c r="E16" s="7">
        <f t="shared" si="1"/>
        <v>63.8</v>
      </c>
      <c r="F16" s="7">
        <v>2414.4</v>
      </c>
      <c r="G16" s="7">
        <v>1207.2</v>
      </c>
      <c r="H16" s="7">
        <v>5009.8999999999996</v>
      </c>
      <c r="I16" s="7">
        <v>2504.9</v>
      </c>
      <c r="J16" s="7">
        <v>7320.2</v>
      </c>
      <c r="K16" s="7">
        <v>3660</v>
      </c>
      <c r="L16" s="1">
        <f t="shared" si="0"/>
        <v>16181.2</v>
      </c>
      <c r="M16" s="1">
        <f t="shared" si="2"/>
        <v>8289</v>
      </c>
      <c r="N16" s="1">
        <v>1</v>
      </c>
      <c r="O16" s="1">
        <v>2</v>
      </c>
    </row>
    <row r="17" spans="1:15" ht="36.75" customHeight="1" x14ac:dyDescent="0.25">
      <c r="A17" s="21" t="s">
        <v>16</v>
      </c>
      <c r="B17" s="7">
        <v>585</v>
      </c>
      <c r="C17" s="7">
        <v>66.599999999999994</v>
      </c>
      <c r="D17" s="7">
        <v>259</v>
      </c>
      <c r="E17" s="7">
        <f t="shared" si="1"/>
        <v>44.3</v>
      </c>
      <c r="F17" s="7">
        <v>1705.8</v>
      </c>
      <c r="G17" s="7">
        <v>852.8</v>
      </c>
      <c r="H17" s="7">
        <v>4220.3999999999996</v>
      </c>
      <c r="I17" s="7">
        <v>2110.1999999999998</v>
      </c>
      <c r="J17" s="7">
        <v>9536.6</v>
      </c>
      <c r="K17" s="7">
        <v>4768.2</v>
      </c>
      <c r="L17" s="1">
        <f t="shared" si="0"/>
        <v>16047.8</v>
      </c>
      <c r="M17" s="1">
        <f t="shared" si="2"/>
        <v>7990.2</v>
      </c>
      <c r="N17" s="1">
        <v>1</v>
      </c>
      <c r="O17" s="1">
        <v>1</v>
      </c>
    </row>
    <row r="18" spans="1:15" ht="36" customHeight="1" x14ac:dyDescent="0.25">
      <c r="A18" s="21" t="s">
        <v>14</v>
      </c>
      <c r="B18" s="7">
        <v>2986</v>
      </c>
      <c r="C18" s="7">
        <v>2060.3000000000002</v>
      </c>
      <c r="D18" s="7">
        <v>2634.9</v>
      </c>
      <c r="E18" s="7">
        <f t="shared" si="1"/>
        <v>88.2</v>
      </c>
      <c r="F18" s="7">
        <v>1403.3</v>
      </c>
      <c r="G18" s="7">
        <v>701.6</v>
      </c>
      <c r="H18" s="7">
        <v>3076.9</v>
      </c>
      <c r="I18" s="7">
        <v>1538.4</v>
      </c>
      <c r="J18" s="7">
        <v>4342.1000000000004</v>
      </c>
      <c r="K18" s="7">
        <v>2171</v>
      </c>
      <c r="L18" s="1">
        <f t="shared" si="0"/>
        <v>11808.3</v>
      </c>
      <c r="M18" s="1">
        <f t="shared" si="2"/>
        <v>7045.9</v>
      </c>
      <c r="N18" s="1">
        <v>1</v>
      </c>
      <c r="O18" s="1">
        <v>1</v>
      </c>
    </row>
    <row r="19" spans="1:15" ht="36" customHeight="1" x14ac:dyDescent="0.25">
      <c r="A19" s="21" t="s">
        <v>17</v>
      </c>
      <c r="B19" s="7">
        <v>1571.2</v>
      </c>
      <c r="C19" s="7">
        <v>297.3</v>
      </c>
      <c r="D19" s="7">
        <v>927.5</v>
      </c>
      <c r="E19" s="7">
        <f t="shared" si="1"/>
        <v>59</v>
      </c>
      <c r="F19" s="7">
        <v>3088</v>
      </c>
      <c r="G19" s="7">
        <v>1544</v>
      </c>
      <c r="H19" s="7">
        <v>6241.9</v>
      </c>
      <c r="I19" s="7">
        <v>3120.9</v>
      </c>
      <c r="J19" s="7">
        <v>7136.6</v>
      </c>
      <c r="K19" s="7">
        <v>3568.2</v>
      </c>
      <c r="L19" s="1">
        <f t="shared" si="0"/>
        <v>18037.7</v>
      </c>
      <c r="M19" s="1">
        <f t="shared" si="2"/>
        <v>9160.6</v>
      </c>
      <c r="N19" s="1">
        <v>1</v>
      </c>
      <c r="O19" s="1">
        <v>1</v>
      </c>
    </row>
    <row r="20" spans="1:15" ht="36" customHeight="1" x14ac:dyDescent="0.25">
      <c r="A20" s="21" t="s">
        <v>18</v>
      </c>
      <c r="B20" s="7">
        <v>2564.3000000000002</v>
      </c>
      <c r="C20" s="7">
        <v>572.5</v>
      </c>
      <c r="D20" s="7">
        <v>1380.1</v>
      </c>
      <c r="E20" s="7">
        <f t="shared" si="1"/>
        <v>53.8</v>
      </c>
      <c r="F20" s="7">
        <v>3176.6</v>
      </c>
      <c r="G20" s="7">
        <v>1588.2</v>
      </c>
      <c r="H20" s="7">
        <v>6724</v>
      </c>
      <c r="I20" s="7">
        <v>3362</v>
      </c>
      <c r="J20" s="7">
        <v>5514.5</v>
      </c>
      <c r="K20" s="7">
        <v>2633.4</v>
      </c>
      <c r="L20" s="1">
        <f t="shared" si="0"/>
        <v>17979.400000000001</v>
      </c>
      <c r="M20" s="1">
        <f t="shared" si="2"/>
        <v>8963.7000000000007</v>
      </c>
      <c r="N20" s="1">
        <v>1</v>
      </c>
      <c r="O20" s="1">
        <v>1</v>
      </c>
    </row>
    <row r="21" spans="1:15" ht="39" customHeight="1" x14ac:dyDescent="0.25">
      <c r="A21" s="21" t="s">
        <v>19</v>
      </c>
      <c r="B21" s="54">
        <v>8037.5</v>
      </c>
      <c r="C21" s="7">
        <v>2804.2</v>
      </c>
      <c r="D21" s="7">
        <v>4711.8</v>
      </c>
      <c r="E21" s="7">
        <f t="shared" si="1"/>
        <v>58.6</v>
      </c>
      <c r="F21" s="7">
        <v>3493.3</v>
      </c>
      <c r="G21" s="7">
        <v>1746.6</v>
      </c>
      <c r="H21" s="7">
        <v>7158.2</v>
      </c>
      <c r="I21" s="7">
        <v>3579</v>
      </c>
      <c r="J21" s="7">
        <v>7161.4</v>
      </c>
      <c r="K21" s="7">
        <v>3580.7</v>
      </c>
      <c r="L21" s="1">
        <f t="shared" si="0"/>
        <v>25850.400000000001</v>
      </c>
      <c r="M21" s="1">
        <f t="shared" si="2"/>
        <v>13618.1</v>
      </c>
      <c r="N21" s="1">
        <v>1</v>
      </c>
      <c r="O21" s="1">
        <v>2</v>
      </c>
    </row>
    <row r="22" spans="1:15" ht="40.5" customHeight="1" x14ac:dyDescent="0.25">
      <c r="A22" s="21" t="s">
        <v>20</v>
      </c>
      <c r="B22" s="7">
        <v>6738.7</v>
      </c>
      <c r="C22" s="7">
        <v>1327.7</v>
      </c>
      <c r="D22" s="7">
        <v>3330.4</v>
      </c>
      <c r="E22" s="7">
        <f t="shared" si="1"/>
        <v>49.4</v>
      </c>
      <c r="F22" s="7">
        <v>6326.6</v>
      </c>
      <c r="G22" s="7">
        <v>3163.2</v>
      </c>
      <c r="H22" s="7">
        <v>10791.7</v>
      </c>
      <c r="I22" s="7">
        <v>5395.8</v>
      </c>
      <c r="J22" s="7">
        <v>4644.3999999999996</v>
      </c>
      <c r="K22" s="7">
        <v>0</v>
      </c>
      <c r="L22" s="1">
        <f t="shared" si="0"/>
        <v>28501.4</v>
      </c>
      <c r="M22" s="1">
        <f t="shared" si="2"/>
        <v>11889.4</v>
      </c>
      <c r="N22" s="1">
        <v>1</v>
      </c>
      <c r="O22" s="7">
        <v>1</v>
      </c>
    </row>
    <row r="23" spans="1:15" ht="48" customHeight="1" x14ac:dyDescent="0.25">
      <c r="A23" s="21" t="s">
        <v>28</v>
      </c>
      <c r="B23" s="7">
        <v>4847.3999999999996</v>
      </c>
      <c r="C23" s="7">
        <v>2220.6</v>
      </c>
      <c r="D23" s="7">
        <v>3199.9</v>
      </c>
      <c r="E23" s="7">
        <f t="shared" si="1"/>
        <v>66</v>
      </c>
      <c r="F23" s="7">
        <v>2051.8000000000002</v>
      </c>
      <c r="G23" s="7">
        <v>1025.8</v>
      </c>
      <c r="H23" s="7">
        <v>4177.2</v>
      </c>
      <c r="I23" s="7">
        <v>2088.6</v>
      </c>
      <c r="J23" s="7">
        <v>8866.6</v>
      </c>
      <c r="K23" s="7">
        <v>4433.2</v>
      </c>
      <c r="L23" s="1">
        <f t="shared" si="0"/>
        <v>19943</v>
      </c>
      <c r="M23" s="1">
        <f t="shared" si="2"/>
        <v>10747.5</v>
      </c>
      <c r="N23" s="1">
        <v>1</v>
      </c>
      <c r="O23" s="1">
        <v>1</v>
      </c>
    </row>
    <row r="24" spans="1:15" ht="42" customHeight="1" x14ac:dyDescent="0.25">
      <c r="A24" s="21" t="s">
        <v>21</v>
      </c>
      <c r="B24" s="7">
        <v>3689.7</v>
      </c>
      <c r="C24" s="7">
        <v>897.5</v>
      </c>
      <c r="D24" s="7">
        <v>2458.1999999999998</v>
      </c>
      <c r="E24" s="7">
        <f t="shared" si="1"/>
        <v>66.599999999999994</v>
      </c>
      <c r="F24" s="7">
        <v>2414.1</v>
      </c>
      <c r="G24" s="7">
        <v>1207</v>
      </c>
      <c r="H24" s="7">
        <v>5140.8</v>
      </c>
      <c r="I24" s="7">
        <v>2570.4</v>
      </c>
      <c r="J24" s="7">
        <v>8378.1</v>
      </c>
      <c r="K24" s="7">
        <v>4189</v>
      </c>
      <c r="L24" s="1">
        <f t="shared" si="0"/>
        <v>19622.7</v>
      </c>
      <c r="M24" s="1">
        <f t="shared" si="2"/>
        <v>10424.6</v>
      </c>
      <c r="N24" s="1">
        <v>1</v>
      </c>
      <c r="O24" s="1">
        <v>1</v>
      </c>
    </row>
    <row r="25" spans="1:15" ht="38.25" customHeight="1" x14ac:dyDescent="0.25">
      <c r="A25" s="21" t="s">
        <v>22</v>
      </c>
      <c r="B25" s="7">
        <v>3667.3</v>
      </c>
      <c r="C25" s="7">
        <v>854.5</v>
      </c>
      <c r="D25" s="7">
        <v>2996.1</v>
      </c>
      <c r="E25" s="7">
        <f t="shared" si="1"/>
        <v>81.7</v>
      </c>
      <c r="F25" s="7">
        <v>2966.8</v>
      </c>
      <c r="G25" s="7">
        <v>1483.4</v>
      </c>
      <c r="H25" s="7">
        <v>5985.4</v>
      </c>
      <c r="I25" s="7">
        <v>2992.6</v>
      </c>
      <c r="J25" s="7">
        <v>4387.6000000000004</v>
      </c>
      <c r="K25" s="7">
        <v>2193.8000000000002</v>
      </c>
      <c r="L25" s="1">
        <f t="shared" si="0"/>
        <v>17007.099999999999</v>
      </c>
      <c r="M25" s="1">
        <f t="shared" si="2"/>
        <v>9665.9</v>
      </c>
      <c r="N25" s="1">
        <v>1</v>
      </c>
      <c r="O25" s="1">
        <v>1</v>
      </c>
    </row>
    <row r="26" spans="1:15" ht="46.5" customHeight="1" x14ac:dyDescent="0.25">
      <c r="A26" s="21" t="s">
        <v>23</v>
      </c>
      <c r="B26" s="7">
        <v>22437.1</v>
      </c>
      <c r="C26" s="7">
        <v>5759.5</v>
      </c>
      <c r="D26" s="7">
        <v>12329.7</v>
      </c>
      <c r="E26" s="7">
        <f t="shared" si="1"/>
        <v>55</v>
      </c>
      <c r="F26" s="7">
        <v>2809.8</v>
      </c>
      <c r="G26" s="7">
        <v>1404.8</v>
      </c>
      <c r="H26" s="7">
        <v>0</v>
      </c>
      <c r="I26" s="7">
        <v>0</v>
      </c>
      <c r="J26" s="7">
        <v>0</v>
      </c>
      <c r="K26" s="7">
        <v>0</v>
      </c>
      <c r="L26" s="1">
        <f t="shared" si="0"/>
        <v>25246.9</v>
      </c>
      <c r="M26" s="1">
        <f t="shared" si="2"/>
        <v>13734.5</v>
      </c>
      <c r="N26" s="1">
        <v>1</v>
      </c>
      <c r="O26" s="1">
        <v>1</v>
      </c>
    </row>
    <row r="27" spans="1:15" ht="38.25" customHeight="1" x14ac:dyDescent="0.25">
      <c r="A27" s="21" t="s">
        <v>24</v>
      </c>
      <c r="B27" s="7">
        <v>2376.4</v>
      </c>
      <c r="C27" s="7">
        <v>392.3</v>
      </c>
      <c r="D27" s="7">
        <v>800.8</v>
      </c>
      <c r="E27" s="7">
        <f t="shared" si="1"/>
        <v>33.700000000000003</v>
      </c>
      <c r="F27" s="7">
        <v>2074.8000000000002</v>
      </c>
      <c r="G27" s="7">
        <v>990.1</v>
      </c>
      <c r="H27" s="7">
        <v>4596.8</v>
      </c>
      <c r="I27" s="7">
        <v>2298.4</v>
      </c>
      <c r="J27" s="7">
        <v>7514.2</v>
      </c>
      <c r="K27" s="7">
        <v>3757</v>
      </c>
      <c r="L27" s="1">
        <f t="shared" si="0"/>
        <v>16562.2</v>
      </c>
      <c r="M27" s="1">
        <f t="shared" si="2"/>
        <v>7846.3</v>
      </c>
      <c r="N27" s="1">
        <v>1</v>
      </c>
      <c r="O27" s="1">
        <v>1</v>
      </c>
    </row>
    <row r="28" spans="1:15" ht="37.5" customHeight="1" x14ac:dyDescent="0.25">
      <c r="A28" s="21" t="s">
        <v>25</v>
      </c>
      <c r="B28" s="54">
        <v>1564.7</v>
      </c>
      <c r="C28" s="7">
        <v>309.39999999999998</v>
      </c>
      <c r="D28" s="7">
        <v>806.8</v>
      </c>
      <c r="E28" s="7">
        <f t="shared" si="1"/>
        <v>51.6</v>
      </c>
      <c r="F28" s="7">
        <v>1433.1</v>
      </c>
      <c r="G28" s="7">
        <v>716.4</v>
      </c>
      <c r="H28" s="7">
        <v>4083.7</v>
      </c>
      <c r="I28" s="7">
        <v>2041.8</v>
      </c>
      <c r="J28" s="7">
        <v>8198.9</v>
      </c>
      <c r="K28" s="7">
        <v>4099.3999999999996</v>
      </c>
      <c r="L28" s="1">
        <f t="shared" si="0"/>
        <v>15280.4</v>
      </c>
      <c r="M28" s="1">
        <f t="shared" si="2"/>
        <v>7664.4</v>
      </c>
      <c r="N28" s="1">
        <v>1</v>
      </c>
      <c r="O28" s="1">
        <v>1</v>
      </c>
    </row>
    <row r="29" spans="1:15" ht="39.75" customHeight="1" x14ac:dyDescent="0.25">
      <c r="A29" s="21" t="s">
        <v>26</v>
      </c>
      <c r="B29" s="54">
        <v>2735.6</v>
      </c>
      <c r="C29" s="7">
        <v>647.79999999999995</v>
      </c>
      <c r="D29" s="7">
        <v>1532.3</v>
      </c>
      <c r="E29" s="7">
        <f t="shared" si="1"/>
        <v>56</v>
      </c>
      <c r="F29" s="7">
        <v>2556.6</v>
      </c>
      <c r="G29" s="7">
        <v>1278.2</v>
      </c>
      <c r="H29" s="7">
        <v>5012.5</v>
      </c>
      <c r="I29" s="7">
        <v>2506.1999999999998</v>
      </c>
      <c r="J29" s="7">
        <v>7244.8</v>
      </c>
      <c r="K29" s="7">
        <v>3622.4</v>
      </c>
      <c r="L29" s="1">
        <f t="shared" si="0"/>
        <v>17549.5</v>
      </c>
      <c r="M29" s="1">
        <f t="shared" si="2"/>
        <v>8939.1</v>
      </c>
      <c r="N29" s="1">
        <v>1</v>
      </c>
      <c r="O29" s="54">
        <v>2</v>
      </c>
    </row>
    <row r="30" spans="1:15" ht="22.5" customHeight="1" x14ac:dyDescent="0.25">
      <c r="A30" s="22" t="s">
        <v>27</v>
      </c>
      <c r="B30" s="7">
        <f t="shared" ref="B30:O30" si="3">SUM(B11:B29)</f>
        <v>204387.4</v>
      </c>
      <c r="C30" s="7">
        <f t="shared" si="3"/>
        <v>53836.6</v>
      </c>
      <c r="D30" s="7">
        <f t="shared" si="3"/>
        <v>136704</v>
      </c>
      <c r="E30" s="7">
        <f t="shared" si="1"/>
        <v>66.900000000000006</v>
      </c>
      <c r="F30" s="7">
        <f t="shared" si="3"/>
        <v>82018.899999999994</v>
      </c>
      <c r="G30" s="7">
        <f t="shared" si="3"/>
        <v>40960.699999999997</v>
      </c>
      <c r="H30" s="7">
        <f t="shared" si="3"/>
        <v>127164.1</v>
      </c>
      <c r="I30" s="7">
        <f t="shared" si="3"/>
        <v>64848.3</v>
      </c>
      <c r="J30" s="7">
        <f t="shared" si="3"/>
        <v>120491.8</v>
      </c>
      <c r="K30" s="7">
        <f t="shared" si="3"/>
        <v>55666.9</v>
      </c>
      <c r="L30" s="1">
        <f t="shared" si="0"/>
        <v>534062.19999999995</v>
      </c>
      <c r="M30" s="1">
        <f t="shared" si="2"/>
        <v>298179.90000000002</v>
      </c>
      <c r="N30" s="1">
        <f t="shared" si="3"/>
        <v>20</v>
      </c>
      <c r="O30" s="1">
        <f t="shared" si="3"/>
        <v>26.3</v>
      </c>
    </row>
    <row r="31" spans="1:15" ht="15.75" x14ac:dyDescent="0.25">
      <c r="F31" s="19"/>
    </row>
  </sheetData>
  <mergeCells count="37">
    <mergeCell ref="M8:M10"/>
    <mergeCell ref="N8:N10"/>
    <mergeCell ref="O8:O10"/>
    <mergeCell ref="D5:D7"/>
    <mergeCell ref="D8:D9"/>
    <mergeCell ref="G8:G10"/>
    <mergeCell ref="H8:H10"/>
    <mergeCell ref="I8:I10"/>
    <mergeCell ref="J8:J10"/>
    <mergeCell ref="K8:K10"/>
    <mergeCell ref="L8:L10"/>
    <mergeCell ref="I5:I7"/>
    <mergeCell ref="J5:J7"/>
    <mergeCell ref="K5:K7"/>
    <mergeCell ref="L5:L7"/>
    <mergeCell ref="M5:M7"/>
    <mergeCell ref="A8:A10"/>
    <mergeCell ref="B8:B9"/>
    <mergeCell ref="C8:C9"/>
    <mergeCell ref="E8:E9"/>
    <mergeCell ref="F8:F10"/>
    <mergeCell ref="H5:H7"/>
    <mergeCell ref="A1:O2"/>
    <mergeCell ref="A3:A7"/>
    <mergeCell ref="B3:O3"/>
    <mergeCell ref="B4:E4"/>
    <mergeCell ref="F4:G4"/>
    <mergeCell ref="H4:I4"/>
    <mergeCell ref="J4:K4"/>
    <mergeCell ref="L4:M4"/>
    <mergeCell ref="N4:N7"/>
    <mergeCell ref="O4:O7"/>
    <mergeCell ref="B5:B7"/>
    <mergeCell ref="C5:C7"/>
    <mergeCell ref="E5:E7"/>
    <mergeCell ref="F5:F7"/>
    <mergeCell ref="G5:G7"/>
  </mergeCells>
  <pageMargins left="0.51181102362204722" right="0.19685039370078741" top="0.35433070866141736" bottom="0.35433070866141736" header="0.31496062992125984" footer="0.31496062992125984"/>
  <pageSetup paperSize="9" scale="48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topLeftCell="A4" zoomScaleNormal="100" zoomScaleSheetLayoutView="100" workbookViewId="0">
      <selection activeCell="T29" sqref="T29"/>
    </sheetView>
  </sheetViews>
  <sheetFormatPr defaultRowHeight="15" x14ac:dyDescent="0.25"/>
  <cols>
    <col min="1" max="1" width="38.85546875" customWidth="1"/>
    <col min="2" max="2" width="27.42578125" customWidth="1"/>
    <col min="3" max="3" width="24.5703125" customWidth="1"/>
    <col min="4" max="4" width="17.42578125" customWidth="1"/>
    <col min="5" max="5" width="28.7109375" customWidth="1"/>
    <col min="6" max="6" width="17.42578125" customWidth="1"/>
    <col min="7" max="7" width="21.85546875" customWidth="1"/>
    <col min="8" max="8" width="30.5703125" customWidth="1"/>
    <col min="9" max="9" width="34.7109375" customWidth="1"/>
    <col min="10" max="10" width="22.28515625" customWidth="1"/>
    <col min="11" max="11" width="20.42578125" customWidth="1"/>
    <col min="12" max="12" width="22.5703125" customWidth="1"/>
    <col min="13" max="13" width="26.5703125" customWidth="1"/>
    <col min="14" max="14" width="17.28515625" customWidth="1"/>
    <col min="15" max="15" width="22.7109375" customWidth="1"/>
    <col min="16" max="16" width="21" customWidth="1"/>
    <col min="17" max="17" width="18.7109375" customWidth="1"/>
    <col min="18" max="18" width="17" customWidth="1"/>
    <col min="19" max="19" width="18.42578125" customWidth="1"/>
    <col min="20" max="20" width="35.7109375" customWidth="1"/>
    <col min="21" max="21" width="14.5703125" customWidth="1"/>
    <col min="22" max="22" width="17.7109375" customWidth="1"/>
    <col min="23" max="23" width="0.5703125" customWidth="1"/>
    <col min="29" max="29" width="12.7109375" customWidth="1"/>
  </cols>
  <sheetData>
    <row r="1" spans="1:26" ht="20.25" customHeight="1" x14ac:dyDescent="0.3">
      <c r="I1" s="83" t="s">
        <v>32</v>
      </c>
      <c r="J1" s="83"/>
      <c r="K1" s="83"/>
      <c r="L1" s="83"/>
      <c r="M1" s="55"/>
    </row>
    <row r="2" spans="1:26" ht="46.5" customHeight="1" x14ac:dyDescent="0.25">
      <c r="A2" s="84" t="s">
        <v>163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6" ht="150" customHeight="1" x14ac:dyDescent="0.3">
      <c r="A3" s="63" t="s">
        <v>33</v>
      </c>
      <c r="B3" s="85" t="s">
        <v>77</v>
      </c>
      <c r="C3" s="86"/>
      <c r="D3" s="87"/>
      <c r="E3" s="88" t="s">
        <v>0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63" t="s">
        <v>1</v>
      </c>
      <c r="U3" s="63" t="s">
        <v>2</v>
      </c>
      <c r="V3" s="63"/>
      <c r="W3" s="2"/>
      <c r="X3" s="2"/>
      <c r="Y3" s="2"/>
      <c r="Z3" s="2"/>
    </row>
    <row r="4" spans="1:26" ht="57.75" customHeight="1" x14ac:dyDescent="0.3">
      <c r="A4" s="63"/>
      <c r="B4" s="63" t="s">
        <v>3</v>
      </c>
      <c r="C4" s="63" t="s">
        <v>31</v>
      </c>
      <c r="D4" s="70" t="s">
        <v>39</v>
      </c>
      <c r="E4" s="63" t="s">
        <v>104</v>
      </c>
      <c r="F4" s="63" t="s">
        <v>29</v>
      </c>
      <c r="G4" s="63" t="s">
        <v>80</v>
      </c>
      <c r="H4" s="63" t="s">
        <v>42</v>
      </c>
      <c r="I4" s="63" t="s">
        <v>103</v>
      </c>
      <c r="J4" s="74" t="s">
        <v>172</v>
      </c>
      <c r="K4" s="75"/>
      <c r="L4" s="75"/>
      <c r="M4" s="75"/>
      <c r="N4" s="75"/>
      <c r="O4" s="75"/>
      <c r="P4" s="76"/>
      <c r="Q4" s="63" t="s">
        <v>4</v>
      </c>
      <c r="R4" s="65" t="s">
        <v>30</v>
      </c>
      <c r="S4" s="66"/>
      <c r="T4" s="63"/>
      <c r="U4" s="63" t="s">
        <v>5</v>
      </c>
      <c r="V4" s="63" t="s">
        <v>6</v>
      </c>
      <c r="W4" s="2"/>
      <c r="X4" s="2"/>
      <c r="Y4" s="2"/>
      <c r="Z4" s="2"/>
    </row>
    <row r="5" spans="1:26" ht="15.75" customHeight="1" x14ac:dyDescent="0.3">
      <c r="A5" s="63"/>
      <c r="B5" s="63"/>
      <c r="C5" s="64"/>
      <c r="D5" s="89"/>
      <c r="E5" s="64"/>
      <c r="F5" s="64"/>
      <c r="G5" s="64"/>
      <c r="H5" s="64"/>
      <c r="I5" s="64"/>
      <c r="J5" s="77"/>
      <c r="K5" s="78"/>
      <c r="L5" s="78"/>
      <c r="M5" s="78"/>
      <c r="N5" s="78"/>
      <c r="O5" s="78"/>
      <c r="P5" s="79"/>
      <c r="Q5" s="64"/>
      <c r="R5" s="66"/>
      <c r="S5" s="66"/>
      <c r="T5" s="63"/>
      <c r="U5" s="64"/>
      <c r="V5" s="64"/>
      <c r="W5" s="2"/>
      <c r="X5" s="2"/>
      <c r="Y5" s="2"/>
      <c r="Z5" s="2"/>
    </row>
    <row r="6" spans="1:26" ht="17.25" customHeight="1" x14ac:dyDescent="0.3">
      <c r="A6" s="63"/>
      <c r="B6" s="63"/>
      <c r="C6" s="64"/>
      <c r="D6" s="89"/>
      <c r="E6" s="64"/>
      <c r="F6" s="64"/>
      <c r="G6" s="64"/>
      <c r="H6" s="64"/>
      <c r="I6" s="64"/>
      <c r="J6" s="77"/>
      <c r="K6" s="78"/>
      <c r="L6" s="78"/>
      <c r="M6" s="78"/>
      <c r="N6" s="78"/>
      <c r="O6" s="78"/>
      <c r="P6" s="79"/>
      <c r="Q6" s="64"/>
      <c r="R6" s="66"/>
      <c r="S6" s="66"/>
      <c r="T6" s="63"/>
      <c r="U6" s="64"/>
      <c r="V6" s="64"/>
      <c r="W6" s="2"/>
      <c r="X6" s="2"/>
      <c r="Y6" s="2"/>
      <c r="Z6" s="2"/>
    </row>
    <row r="7" spans="1:26" ht="30" customHeight="1" x14ac:dyDescent="0.3">
      <c r="A7" s="63"/>
      <c r="B7" s="63"/>
      <c r="C7" s="64"/>
      <c r="D7" s="89"/>
      <c r="E7" s="64"/>
      <c r="F7" s="64"/>
      <c r="G7" s="64"/>
      <c r="H7" s="64"/>
      <c r="I7" s="64"/>
      <c r="J7" s="80"/>
      <c r="K7" s="81"/>
      <c r="L7" s="81"/>
      <c r="M7" s="81"/>
      <c r="N7" s="81"/>
      <c r="O7" s="81"/>
      <c r="P7" s="82"/>
      <c r="Q7" s="64"/>
      <c r="R7" s="66"/>
      <c r="S7" s="66"/>
      <c r="T7" s="63"/>
      <c r="U7" s="64"/>
      <c r="V7" s="64"/>
      <c r="W7" s="2"/>
      <c r="X7" s="2"/>
      <c r="Y7" s="2"/>
      <c r="Z7" s="2"/>
    </row>
    <row r="8" spans="1:26" ht="30.75" customHeight="1" x14ac:dyDescent="0.3">
      <c r="A8" s="63"/>
      <c r="B8" s="63"/>
      <c r="C8" s="64"/>
      <c r="D8" s="89"/>
      <c r="E8" s="64"/>
      <c r="F8" s="64"/>
      <c r="G8" s="64"/>
      <c r="H8" s="64"/>
      <c r="I8" s="64"/>
      <c r="J8" s="63" t="s">
        <v>34</v>
      </c>
      <c r="K8" s="67" t="s">
        <v>7</v>
      </c>
      <c r="L8" s="68"/>
      <c r="M8" s="68"/>
      <c r="N8" s="68"/>
      <c r="O8" s="68"/>
      <c r="P8" s="69"/>
      <c r="Q8" s="64"/>
      <c r="R8" s="65" t="s">
        <v>35</v>
      </c>
      <c r="S8" s="65" t="s">
        <v>61</v>
      </c>
      <c r="T8" s="63"/>
      <c r="U8" s="64"/>
      <c r="V8" s="64"/>
      <c r="W8" s="2"/>
      <c r="X8" s="2"/>
      <c r="Y8" s="2"/>
      <c r="Z8" s="2"/>
    </row>
    <row r="9" spans="1:26" ht="30.75" customHeight="1" x14ac:dyDescent="0.3">
      <c r="A9" s="63"/>
      <c r="B9" s="63"/>
      <c r="C9" s="64"/>
      <c r="D9" s="89"/>
      <c r="E9" s="64"/>
      <c r="F9" s="64"/>
      <c r="G9" s="64"/>
      <c r="H9" s="64"/>
      <c r="I9" s="64"/>
      <c r="J9" s="63"/>
      <c r="K9" s="70" t="s">
        <v>8</v>
      </c>
      <c r="L9" s="72" t="s">
        <v>62</v>
      </c>
      <c r="M9" s="73"/>
      <c r="N9" s="70" t="s">
        <v>9</v>
      </c>
      <c r="O9" s="90" t="s">
        <v>62</v>
      </c>
      <c r="P9" s="90"/>
      <c r="Q9" s="64"/>
      <c r="R9" s="65"/>
      <c r="S9" s="65"/>
      <c r="T9" s="63"/>
      <c r="U9" s="64"/>
      <c r="V9" s="64"/>
      <c r="W9" s="2"/>
      <c r="X9" s="2"/>
      <c r="Y9" s="2"/>
      <c r="Z9" s="2"/>
    </row>
    <row r="10" spans="1:26" ht="201.75" customHeight="1" thickBot="1" x14ac:dyDescent="0.35">
      <c r="A10" s="63"/>
      <c r="B10" s="70"/>
      <c r="C10" s="64"/>
      <c r="D10" s="71"/>
      <c r="E10" s="64"/>
      <c r="F10" s="64"/>
      <c r="G10" s="64"/>
      <c r="H10" s="64"/>
      <c r="I10" s="64"/>
      <c r="J10" s="63"/>
      <c r="K10" s="71"/>
      <c r="L10" s="25" t="s">
        <v>73</v>
      </c>
      <c r="M10" s="25" t="s">
        <v>74</v>
      </c>
      <c r="N10" s="71"/>
      <c r="O10" s="31" t="s">
        <v>75</v>
      </c>
      <c r="P10" s="31" t="s">
        <v>76</v>
      </c>
      <c r="Q10" s="64"/>
      <c r="R10" s="65"/>
      <c r="S10" s="65"/>
      <c r="T10" s="63"/>
      <c r="U10" s="64"/>
      <c r="V10" s="64"/>
      <c r="W10" s="2"/>
      <c r="X10" s="2"/>
      <c r="Y10" s="2"/>
      <c r="Z10" s="2"/>
    </row>
    <row r="11" spans="1:26" ht="27" customHeight="1" thickBot="1" x14ac:dyDescent="0.3">
      <c r="A11" s="15">
        <v>1</v>
      </c>
      <c r="B11" s="51">
        <v>2</v>
      </c>
      <c r="C11" s="9">
        <v>3</v>
      </c>
      <c r="D11" s="9" t="s">
        <v>40</v>
      </c>
      <c r="E11" s="39" t="s">
        <v>147</v>
      </c>
      <c r="F11" s="9">
        <v>5</v>
      </c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5">
        <v>11</v>
      </c>
      <c r="M11" s="9" t="s">
        <v>59</v>
      </c>
      <c r="N11" s="9">
        <v>12</v>
      </c>
      <c r="O11" s="9" t="s">
        <v>60</v>
      </c>
      <c r="P11" s="9" t="s">
        <v>78</v>
      </c>
      <c r="Q11" s="9">
        <v>13</v>
      </c>
      <c r="R11" s="9">
        <v>14</v>
      </c>
      <c r="S11" s="9">
        <v>15</v>
      </c>
      <c r="T11" s="9">
        <v>16</v>
      </c>
      <c r="U11" s="9">
        <v>17</v>
      </c>
      <c r="V11" s="9">
        <v>18</v>
      </c>
    </row>
    <row r="12" spans="1:26" ht="85.5" customHeight="1" x14ac:dyDescent="0.25">
      <c r="A12" s="12" t="s">
        <v>10</v>
      </c>
      <c r="B12" s="50">
        <v>189314.2</v>
      </c>
      <c r="C12" s="1">
        <v>161618.29999999999</v>
      </c>
      <c r="D12" s="1">
        <f>C12/B12*100</f>
        <v>85.4</v>
      </c>
      <c r="E12" s="1">
        <v>7.4</v>
      </c>
      <c r="F12" s="1">
        <f t="shared" ref="F12:F15" si="0">B12*E12%</f>
        <v>14009.3</v>
      </c>
      <c r="G12" s="1">
        <f t="shared" ref="G12:G30" si="1">(F12+L12+M12+P12+O12)</f>
        <v>14239.7</v>
      </c>
      <c r="H12" s="1">
        <f t="shared" ref="H12:H30" si="2">C12*E12%</f>
        <v>11959.8</v>
      </c>
      <c r="I12" s="1">
        <f t="shared" ref="I12:I31" si="3">(H12+L12+M12+P12+O12)</f>
        <v>12190.2</v>
      </c>
      <c r="J12" s="1">
        <f t="shared" ref="J12:J29" si="4">K12+N12</f>
        <v>12129.1</v>
      </c>
      <c r="K12" s="1">
        <v>5616.4</v>
      </c>
      <c r="L12" s="1">
        <v>0</v>
      </c>
      <c r="M12" s="1">
        <v>230.4</v>
      </c>
      <c r="N12" s="1">
        <v>6512.7</v>
      </c>
      <c r="O12" s="1">
        <v>0</v>
      </c>
      <c r="P12" s="1">
        <v>0</v>
      </c>
      <c r="Q12" s="1">
        <v>8516.9</v>
      </c>
      <c r="R12" s="7">
        <f t="shared" ref="R12:R30" si="5">J12-G12</f>
        <v>-2110.6</v>
      </c>
      <c r="S12" s="7">
        <f t="shared" ref="S12:S30" si="6">Q12-I12</f>
        <v>-3673.3</v>
      </c>
      <c r="T12" s="29"/>
      <c r="U12" s="1">
        <v>2</v>
      </c>
      <c r="V12" s="7">
        <v>4</v>
      </c>
    </row>
    <row r="13" spans="1:26" ht="50.25" customHeight="1" x14ac:dyDescent="0.25">
      <c r="A13" s="12" t="s">
        <v>43</v>
      </c>
      <c r="B13" s="1">
        <v>11564.6</v>
      </c>
      <c r="C13" s="1">
        <v>9564.6</v>
      </c>
      <c r="D13" s="1">
        <f t="shared" ref="D13:D31" si="7">C13/B13*100</f>
        <v>82.7</v>
      </c>
      <c r="E13" s="1">
        <v>33.4</v>
      </c>
      <c r="F13" s="1">
        <f t="shared" si="0"/>
        <v>3862.6</v>
      </c>
      <c r="G13" s="1">
        <f t="shared" si="1"/>
        <v>3989.3</v>
      </c>
      <c r="H13" s="1">
        <f t="shared" si="2"/>
        <v>3194.6</v>
      </c>
      <c r="I13" s="1">
        <f t="shared" si="3"/>
        <v>3321.3</v>
      </c>
      <c r="J13" s="1">
        <f t="shared" si="4"/>
        <v>3406.9</v>
      </c>
      <c r="K13" s="7">
        <v>2412.1999999999998</v>
      </c>
      <c r="L13" s="1">
        <v>0</v>
      </c>
      <c r="M13" s="1">
        <v>126.7</v>
      </c>
      <c r="N13" s="7">
        <v>994.7</v>
      </c>
      <c r="O13" s="7">
        <v>0</v>
      </c>
      <c r="P13" s="7">
        <v>0</v>
      </c>
      <c r="Q13" s="1">
        <v>2763.3</v>
      </c>
      <c r="R13" s="3">
        <f t="shared" si="5"/>
        <v>-582.4</v>
      </c>
      <c r="S13" s="3">
        <f t="shared" si="6"/>
        <v>-558</v>
      </c>
      <c r="T13" s="24"/>
      <c r="U13" s="1">
        <v>1</v>
      </c>
      <c r="V13" s="7">
        <v>1</v>
      </c>
    </row>
    <row r="14" spans="1:26" ht="45" customHeight="1" x14ac:dyDescent="0.25">
      <c r="A14" s="13" t="s">
        <v>11</v>
      </c>
      <c r="B14" s="1">
        <v>22187.8</v>
      </c>
      <c r="C14" s="1">
        <v>17315.599999999999</v>
      </c>
      <c r="D14" s="1">
        <f t="shared" si="7"/>
        <v>78</v>
      </c>
      <c r="E14" s="1">
        <v>15.1</v>
      </c>
      <c r="F14" s="1">
        <f t="shared" si="0"/>
        <v>3350.4</v>
      </c>
      <c r="G14" s="1">
        <f t="shared" si="1"/>
        <v>3350.4</v>
      </c>
      <c r="H14" s="1">
        <f t="shared" si="2"/>
        <v>2614.6999999999998</v>
      </c>
      <c r="I14" s="1">
        <f t="shared" si="3"/>
        <v>2614.6999999999998</v>
      </c>
      <c r="J14" s="1">
        <f t="shared" si="4"/>
        <v>2793.8</v>
      </c>
      <c r="K14" s="7">
        <v>2626.4</v>
      </c>
      <c r="L14" s="1">
        <v>0</v>
      </c>
      <c r="M14" s="7">
        <v>0</v>
      </c>
      <c r="N14" s="1">
        <v>167.4</v>
      </c>
      <c r="O14" s="1">
        <v>0</v>
      </c>
      <c r="P14" s="1">
        <v>0</v>
      </c>
      <c r="Q14" s="1">
        <v>2277.1</v>
      </c>
      <c r="R14" s="7">
        <f t="shared" si="5"/>
        <v>-556.6</v>
      </c>
      <c r="S14" s="7">
        <f t="shared" si="6"/>
        <v>-337.6</v>
      </c>
      <c r="T14" s="16"/>
      <c r="U14" s="1">
        <v>1</v>
      </c>
      <c r="V14" s="1">
        <v>0.3</v>
      </c>
    </row>
    <row r="15" spans="1:26" ht="60" customHeight="1" x14ac:dyDescent="0.25">
      <c r="A15" s="13" t="s">
        <v>12</v>
      </c>
      <c r="B15" s="7">
        <v>34414.800000000003</v>
      </c>
      <c r="C15" s="1">
        <v>27139.4</v>
      </c>
      <c r="D15" s="1">
        <f t="shared" si="7"/>
        <v>78.900000000000006</v>
      </c>
      <c r="E15" s="1">
        <v>21.3</v>
      </c>
      <c r="F15" s="1">
        <f t="shared" si="0"/>
        <v>7330.4</v>
      </c>
      <c r="G15" s="1">
        <f t="shared" si="1"/>
        <v>7560.8</v>
      </c>
      <c r="H15" s="1">
        <f>C15*E15%</f>
        <v>5780.7</v>
      </c>
      <c r="I15" s="1">
        <f t="shared" si="3"/>
        <v>6011.1</v>
      </c>
      <c r="J15" s="1">
        <f t="shared" si="4"/>
        <v>5490.4</v>
      </c>
      <c r="K15" s="1">
        <v>3034.3</v>
      </c>
      <c r="L15" s="1">
        <v>0</v>
      </c>
      <c r="M15" s="7">
        <v>230.4</v>
      </c>
      <c r="N15" s="1">
        <v>2456.1</v>
      </c>
      <c r="O15" s="1">
        <v>0</v>
      </c>
      <c r="P15" s="1">
        <v>0</v>
      </c>
      <c r="Q15" s="1">
        <v>3759.7</v>
      </c>
      <c r="R15" s="7">
        <f t="shared" si="5"/>
        <v>-2070.4</v>
      </c>
      <c r="S15" s="7">
        <f t="shared" si="6"/>
        <v>-2251.4</v>
      </c>
      <c r="T15" s="16"/>
      <c r="U15" s="1">
        <v>1</v>
      </c>
      <c r="V15" s="1">
        <v>2</v>
      </c>
    </row>
    <row r="16" spans="1:26" ht="48.75" customHeight="1" x14ac:dyDescent="0.25">
      <c r="A16" s="13" t="s">
        <v>13</v>
      </c>
      <c r="B16" s="1">
        <v>26656.5</v>
      </c>
      <c r="C16" s="1">
        <v>22470.7</v>
      </c>
      <c r="D16" s="1">
        <f t="shared" si="7"/>
        <v>84.3</v>
      </c>
      <c r="E16" s="1">
        <v>22.8</v>
      </c>
      <c r="F16" s="1">
        <f>B16*E16%</f>
        <v>6077.7</v>
      </c>
      <c r="G16" s="1">
        <f t="shared" si="1"/>
        <v>6308.1</v>
      </c>
      <c r="H16" s="1">
        <f t="shared" si="2"/>
        <v>5123.3</v>
      </c>
      <c r="I16" s="1">
        <f t="shared" si="3"/>
        <v>5353.7</v>
      </c>
      <c r="J16" s="1">
        <f t="shared" si="4"/>
        <v>5121.8</v>
      </c>
      <c r="K16" s="1">
        <v>3064.8</v>
      </c>
      <c r="L16" s="1">
        <v>0</v>
      </c>
      <c r="M16" s="7">
        <v>230.4</v>
      </c>
      <c r="N16" s="1">
        <v>2057</v>
      </c>
      <c r="O16" s="1">
        <v>0</v>
      </c>
      <c r="P16" s="1">
        <v>0</v>
      </c>
      <c r="Q16" s="1">
        <v>3771.9</v>
      </c>
      <c r="R16" s="7">
        <f t="shared" si="5"/>
        <v>-1186.3</v>
      </c>
      <c r="S16" s="7">
        <f t="shared" si="6"/>
        <v>-1581.8</v>
      </c>
      <c r="T16" s="16"/>
      <c r="U16" s="1">
        <v>1</v>
      </c>
      <c r="V16" s="1">
        <v>2</v>
      </c>
    </row>
    <row r="17" spans="1:22" ht="54" customHeight="1" x14ac:dyDescent="0.25">
      <c r="A17" s="13" t="s">
        <v>14</v>
      </c>
      <c r="B17" s="1">
        <v>11808.3</v>
      </c>
      <c r="C17" s="1">
        <v>10123.1</v>
      </c>
      <c r="D17" s="1">
        <f t="shared" si="7"/>
        <v>85.7</v>
      </c>
      <c r="E17" s="1">
        <v>27.2</v>
      </c>
      <c r="F17" s="1">
        <f t="shared" ref="F17:F30" si="8">B17*E17%</f>
        <v>3211.9</v>
      </c>
      <c r="G17" s="1">
        <f t="shared" si="1"/>
        <v>3442.3</v>
      </c>
      <c r="H17" s="1">
        <f t="shared" si="2"/>
        <v>2753.5</v>
      </c>
      <c r="I17" s="1">
        <f t="shared" si="3"/>
        <v>2983.9</v>
      </c>
      <c r="J17" s="1">
        <f t="shared" si="4"/>
        <v>3174.7</v>
      </c>
      <c r="K17" s="1">
        <v>2143.6</v>
      </c>
      <c r="L17" s="1">
        <v>0</v>
      </c>
      <c r="M17" s="7">
        <v>230.4</v>
      </c>
      <c r="N17" s="1">
        <v>1031.0999999999999</v>
      </c>
      <c r="O17" s="1">
        <v>0</v>
      </c>
      <c r="P17" s="1">
        <v>0</v>
      </c>
      <c r="Q17" s="1">
        <v>2555.1</v>
      </c>
      <c r="R17" s="3">
        <f t="shared" si="5"/>
        <v>-267.60000000000002</v>
      </c>
      <c r="S17" s="7">
        <f t="shared" si="6"/>
        <v>-428.8</v>
      </c>
      <c r="T17" s="16"/>
      <c r="U17" s="1">
        <v>1</v>
      </c>
      <c r="V17" s="1">
        <v>1</v>
      </c>
    </row>
    <row r="18" spans="1:22" ht="57.75" customHeight="1" x14ac:dyDescent="0.25">
      <c r="A18" s="13" t="s">
        <v>15</v>
      </c>
      <c r="B18" s="1">
        <v>16281</v>
      </c>
      <c r="C18" s="1">
        <v>12402.7</v>
      </c>
      <c r="D18" s="1">
        <f t="shared" si="7"/>
        <v>76.2</v>
      </c>
      <c r="E18" s="1">
        <v>28.4</v>
      </c>
      <c r="F18" s="1">
        <f t="shared" si="8"/>
        <v>4623.8</v>
      </c>
      <c r="G18" s="1">
        <f t="shared" si="1"/>
        <v>4854.2</v>
      </c>
      <c r="H18" s="1">
        <f t="shared" si="2"/>
        <v>3522.4</v>
      </c>
      <c r="I18" s="1">
        <f t="shared" si="3"/>
        <v>3752.8</v>
      </c>
      <c r="J18" s="1">
        <f t="shared" si="4"/>
        <v>4823.5</v>
      </c>
      <c r="K18" s="1">
        <v>2657.3</v>
      </c>
      <c r="L18" s="1">
        <v>0</v>
      </c>
      <c r="M18" s="1">
        <v>230.4</v>
      </c>
      <c r="N18" s="1">
        <v>2166.1999999999998</v>
      </c>
      <c r="O18" s="1">
        <v>0</v>
      </c>
      <c r="P18" s="1">
        <v>0</v>
      </c>
      <c r="Q18" s="1">
        <v>3520.5</v>
      </c>
      <c r="R18" s="7">
        <f t="shared" si="5"/>
        <v>-30.7</v>
      </c>
      <c r="S18" s="3">
        <f t="shared" si="6"/>
        <v>-232.3</v>
      </c>
      <c r="T18" s="18"/>
      <c r="U18" s="1">
        <v>1</v>
      </c>
      <c r="V18" s="1">
        <v>2</v>
      </c>
    </row>
    <row r="19" spans="1:22" ht="57.75" customHeight="1" x14ac:dyDescent="0.25">
      <c r="A19" s="13" t="s">
        <v>16</v>
      </c>
      <c r="B19" s="1">
        <v>16047.8</v>
      </c>
      <c r="C19" s="1">
        <v>12036.3</v>
      </c>
      <c r="D19" s="1">
        <f t="shared" si="7"/>
        <v>75</v>
      </c>
      <c r="E19" s="1">
        <v>22.7</v>
      </c>
      <c r="F19" s="1">
        <f t="shared" si="8"/>
        <v>3642.9</v>
      </c>
      <c r="G19" s="1">
        <f t="shared" si="1"/>
        <v>3796.5</v>
      </c>
      <c r="H19" s="1">
        <f t="shared" si="2"/>
        <v>2732.2</v>
      </c>
      <c r="I19" s="1">
        <f t="shared" si="3"/>
        <v>2885.8</v>
      </c>
      <c r="J19" s="1">
        <f t="shared" si="4"/>
        <v>3792.4</v>
      </c>
      <c r="K19" s="7">
        <v>2606.4</v>
      </c>
      <c r="L19" s="1">
        <v>0</v>
      </c>
      <c r="M19" s="1">
        <v>153.6</v>
      </c>
      <c r="N19" s="1">
        <v>1186</v>
      </c>
      <c r="O19" s="1">
        <v>0</v>
      </c>
      <c r="P19" s="1">
        <v>0</v>
      </c>
      <c r="Q19" s="1">
        <v>2852.4</v>
      </c>
      <c r="R19" s="7">
        <f t="shared" si="5"/>
        <v>-4.0999999999999996</v>
      </c>
      <c r="S19" s="7">
        <f t="shared" si="6"/>
        <v>-33.4</v>
      </c>
      <c r="T19" s="16"/>
      <c r="U19" s="1">
        <v>1</v>
      </c>
      <c r="V19" s="7">
        <v>1</v>
      </c>
    </row>
    <row r="20" spans="1:22" ht="62.25" customHeight="1" x14ac:dyDescent="0.25">
      <c r="A20" s="13" t="s">
        <v>17</v>
      </c>
      <c r="B20" s="1">
        <v>18037.7</v>
      </c>
      <c r="C20" s="1">
        <v>13685.7</v>
      </c>
      <c r="D20" s="1">
        <f t="shared" si="7"/>
        <v>75.900000000000006</v>
      </c>
      <c r="E20" s="1">
        <v>23.7</v>
      </c>
      <c r="F20" s="1">
        <f t="shared" si="8"/>
        <v>4274.8999999999996</v>
      </c>
      <c r="G20" s="1">
        <f>(F20+L20+M20+P20+O20)</f>
        <v>4428.5</v>
      </c>
      <c r="H20" s="1">
        <f t="shared" si="2"/>
        <v>3243.5</v>
      </c>
      <c r="I20" s="1">
        <f t="shared" si="3"/>
        <v>3397.1</v>
      </c>
      <c r="J20" s="1">
        <f t="shared" si="4"/>
        <v>3821.8</v>
      </c>
      <c r="K20" s="1">
        <v>2871.3</v>
      </c>
      <c r="L20" s="1">
        <v>0</v>
      </c>
      <c r="M20" s="1">
        <v>153.6</v>
      </c>
      <c r="N20" s="1">
        <v>950.5</v>
      </c>
      <c r="O20" s="1">
        <v>0</v>
      </c>
      <c r="P20" s="1">
        <v>0</v>
      </c>
      <c r="Q20" s="1">
        <v>2904.2</v>
      </c>
      <c r="R20" s="7">
        <f t="shared" si="5"/>
        <v>-606.70000000000005</v>
      </c>
      <c r="S20" s="7">
        <f t="shared" si="6"/>
        <v>-492.9</v>
      </c>
      <c r="T20" s="11"/>
      <c r="U20" s="1">
        <v>1</v>
      </c>
      <c r="V20" s="1">
        <v>1</v>
      </c>
    </row>
    <row r="21" spans="1:22" ht="57.75" customHeight="1" x14ac:dyDescent="0.25">
      <c r="A21" s="13" t="s">
        <v>18</v>
      </c>
      <c r="B21" s="1">
        <v>17981.900000000001</v>
      </c>
      <c r="C21" s="1">
        <v>13574.2</v>
      </c>
      <c r="D21" s="1">
        <f t="shared" si="7"/>
        <v>75.5</v>
      </c>
      <c r="E21" s="1">
        <v>24.1</v>
      </c>
      <c r="F21" s="1">
        <f t="shared" si="8"/>
        <v>4333.6000000000004</v>
      </c>
      <c r="G21" s="1">
        <f t="shared" si="1"/>
        <v>4564</v>
      </c>
      <c r="H21" s="1">
        <f t="shared" si="2"/>
        <v>3271.4</v>
      </c>
      <c r="I21" s="1">
        <f t="shared" si="3"/>
        <v>3501.8</v>
      </c>
      <c r="J21" s="7">
        <f t="shared" si="4"/>
        <v>4023.9</v>
      </c>
      <c r="K21" s="7">
        <v>2764.4</v>
      </c>
      <c r="L21" s="1">
        <v>0</v>
      </c>
      <c r="M21" s="1">
        <v>230.4</v>
      </c>
      <c r="N21" s="1">
        <v>1259.5</v>
      </c>
      <c r="O21" s="1">
        <v>0</v>
      </c>
      <c r="P21" s="1">
        <v>0</v>
      </c>
      <c r="Q21" s="1">
        <v>3007.1</v>
      </c>
      <c r="R21" s="3">
        <f t="shared" si="5"/>
        <v>-540.1</v>
      </c>
      <c r="S21" s="7">
        <f t="shared" si="6"/>
        <v>-494.7</v>
      </c>
      <c r="T21" s="41"/>
      <c r="U21" s="1">
        <v>1</v>
      </c>
      <c r="V21" s="1">
        <v>1</v>
      </c>
    </row>
    <row r="22" spans="1:22" ht="57.75" customHeight="1" x14ac:dyDescent="0.25">
      <c r="A22" s="13" t="s">
        <v>19</v>
      </c>
      <c r="B22" s="7">
        <v>25920.6</v>
      </c>
      <c r="C22" s="7">
        <v>20544.400000000001</v>
      </c>
      <c r="D22" s="1">
        <f t="shared" si="7"/>
        <v>79.3</v>
      </c>
      <c r="E22" s="1">
        <v>23.9</v>
      </c>
      <c r="F22" s="1">
        <f t="shared" si="8"/>
        <v>6195</v>
      </c>
      <c r="G22" s="7">
        <f t="shared" si="1"/>
        <v>6425.4</v>
      </c>
      <c r="H22" s="7">
        <f t="shared" si="2"/>
        <v>4910.1000000000004</v>
      </c>
      <c r="I22" s="7">
        <f t="shared" si="3"/>
        <v>5140.5</v>
      </c>
      <c r="J22" s="7">
        <f t="shared" si="4"/>
        <v>5582.9</v>
      </c>
      <c r="K22" s="1">
        <v>3064.7</v>
      </c>
      <c r="L22" s="1">
        <v>0</v>
      </c>
      <c r="M22" s="1">
        <v>230.4</v>
      </c>
      <c r="N22" s="1">
        <v>2518.1999999999998</v>
      </c>
      <c r="O22" s="1">
        <v>0</v>
      </c>
      <c r="P22" s="1">
        <v>0</v>
      </c>
      <c r="Q22" s="1">
        <v>4273.2</v>
      </c>
      <c r="R22" s="7">
        <f t="shared" si="5"/>
        <v>-842.5</v>
      </c>
      <c r="S22" s="7">
        <f t="shared" si="6"/>
        <v>-867.3</v>
      </c>
      <c r="T22" s="16"/>
      <c r="U22" s="1">
        <v>1</v>
      </c>
      <c r="V22" s="1">
        <v>2</v>
      </c>
    </row>
    <row r="23" spans="1:22" ht="51.75" customHeight="1" x14ac:dyDescent="0.25">
      <c r="A23" s="13" t="s">
        <v>20</v>
      </c>
      <c r="B23" s="1">
        <v>28501.4</v>
      </c>
      <c r="C23" s="1">
        <v>21503.9</v>
      </c>
      <c r="D23" s="1">
        <f t="shared" si="7"/>
        <v>75.400000000000006</v>
      </c>
      <c r="E23" s="1">
        <v>20</v>
      </c>
      <c r="F23" s="1">
        <f t="shared" si="8"/>
        <v>5700.3</v>
      </c>
      <c r="G23" s="7">
        <f t="shared" si="1"/>
        <v>5930.7</v>
      </c>
      <c r="H23" s="7">
        <f t="shared" si="2"/>
        <v>4300.8</v>
      </c>
      <c r="I23" s="7">
        <f t="shared" si="3"/>
        <v>4531.2</v>
      </c>
      <c r="J23" s="7">
        <f t="shared" si="4"/>
        <v>4189.8</v>
      </c>
      <c r="K23" s="1">
        <v>2820.5</v>
      </c>
      <c r="L23" s="1">
        <v>0</v>
      </c>
      <c r="M23" s="1">
        <v>230.4</v>
      </c>
      <c r="N23" s="1">
        <v>1369.3</v>
      </c>
      <c r="O23" s="1">
        <v>0</v>
      </c>
      <c r="P23" s="1">
        <v>0</v>
      </c>
      <c r="Q23" s="1">
        <v>3410.3</v>
      </c>
      <c r="R23" s="7">
        <f t="shared" si="5"/>
        <v>-1740.9</v>
      </c>
      <c r="S23" s="7">
        <f t="shared" si="6"/>
        <v>-1120.9000000000001</v>
      </c>
      <c r="T23" s="1"/>
      <c r="U23" s="1">
        <v>1</v>
      </c>
      <c r="V23" s="7">
        <v>1</v>
      </c>
    </row>
    <row r="24" spans="1:22" ht="61.5" customHeight="1" x14ac:dyDescent="0.25">
      <c r="A24" s="13" t="s">
        <v>28</v>
      </c>
      <c r="B24" s="1">
        <v>19943</v>
      </c>
      <c r="C24" s="1">
        <v>15834.7</v>
      </c>
      <c r="D24" s="36">
        <f t="shared" si="7"/>
        <v>79.400000000000006</v>
      </c>
      <c r="E24" s="1">
        <v>16.399999999999999</v>
      </c>
      <c r="F24" s="1">
        <f t="shared" si="8"/>
        <v>3270.7</v>
      </c>
      <c r="G24" s="7">
        <f t="shared" si="1"/>
        <v>3501.1</v>
      </c>
      <c r="H24" s="7">
        <f t="shared" si="2"/>
        <v>2596.9</v>
      </c>
      <c r="I24" s="7">
        <f t="shared" si="3"/>
        <v>2827.3</v>
      </c>
      <c r="J24" s="7">
        <f t="shared" si="4"/>
        <v>3337.4</v>
      </c>
      <c r="K24" s="1">
        <v>2356.1999999999998</v>
      </c>
      <c r="L24" s="1">
        <v>0</v>
      </c>
      <c r="M24" s="1">
        <v>230.4</v>
      </c>
      <c r="N24" s="1">
        <v>981.2</v>
      </c>
      <c r="O24" s="1">
        <v>0</v>
      </c>
      <c r="P24" s="1">
        <v>0</v>
      </c>
      <c r="Q24" s="1">
        <v>2241.1999999999998</v>
      </c>
      <c r="R24" s="7">
        <f t="shared" si="5"/>
        <v>-163.69999999999999</v>
      </c>
      <c r="S24" s="7">
        <f t="shared" si="6"/>
        <v>-586.1</v>
      </c>
      <c r="T24" s="24"/>
      <c r="U24" s="1">
        <v>1</v>
      </c>
      <c r="V24" s="1">
        <v>1</v>
      </c>
    </row>
    <row r="25" spans="1:22" ht="51" customHeight="1" x14ac:dyDescent="0.25">
      <c r="A25" s="13" t="s">
        <v>21</v>
      </c>
      <c r="B25" s="1">
        <v>19622.7</v>
      </c>
      <c r="C25" s="1">
        <v>15570</v>
      </c>
      <c r="D25" s="1">
        <f t="shared" si="7"/>
        <v>79.3</v>
      </c>
      <c r="E25" s="1">
        <v>21.8</v>
      </c>
      <c r="F25" s="1">
        <f t="shared" si="8"/>
        <v>4277.7</v>
      </c>
      <c r="G25" s="1">
        <f t="shared" si="1"/>
        <v>4508.1000000000004</v>
      </c>
      <c r="H25" s="1">
        <f t="shared" si="2"/>
        <v>3394.3</v>
      </c>
      <c r="I25" s="1">
        <f t="shared" si="3"/>
        <v>3624.7</v>
      </c>
      <c r="J25" s="1">
        <f t="shared" si="4"/>
        <v>4041.2</v>
      </c>
      <c r="K25" s="1">
        <v>2887.6</v>
      </c>
      <c r="L25" s="1">
        <v>0</v>
      </c>
      <c r="M25" s="1">
        <v>230.4</v>
      </c>
      <c r="N25" s="1">
        <v>1153.5999999999999</v>
      </c>
      <c r="O25" s="1">
        <v>0</v>
      </c>
      <c r="P25" s="1">
        <v>0</v>
      </c>
      <c r="Q25" s="7">
        <v>3150</v>
      </c>
      <c r="R25" s="7">
        <f t="shared" si="5"/>
        <v>-466.9</v>
      </c>
      <c r="S25" s="7">
        <f t="shared" si="6"/>
        <v>-474.7</v>
      </c>
      <c r="T25" s="16"/>
      <c r="U25" s="1">
        <v>1</v>
      </c>
      <c r="V25" s="1">
        <v>1</v>
      </c>
    </row>
    <row r="26" spans="1:22" ht="51.75" customHeight="1" x14ac:dyDescent="0.25">
      <c r="A26" s="13" t="s">
        <v>22</v>
      </c>
      <c r="B26" s="1">
        <v>17007.099999999999</v>
      </c>
      <c r="C26" s="1">
        <v>14398.7</v>
      </c>
      <c r="D26" s="1">
        <f t="shared" si="7"/>
        <v>84.7</v>
      </c>
      <c r="E26" s="1">
        <v>25.6</v>
      </c>
      <c r="F26" s="1">
        <f t="shared" si="8"/>
        <v>4353.8</v>
      </c>
      <c r="G26" s="1">
        <f t="shared" si="1"/>
        <v>4392.2</v>
      </c>
      <c r="H26" s="1">
        <f t="shared" si="2"/>
        <v>3686.1</v>
      </c>
      <c r="I26" s="1">
        <f t="shared" si="3"/>
        <v>3724.5</v>
      </c>
      <c r="J26" s="1">
        <f t="shared" si="4"/>
        <v>3692.4</v>
      </c>
      <c r="K26" s="7">
        <v>2613.1999999999998</v>
      </c>
      <c r="L26" s="1">
        <v>0</v>
      </c>
      <c r="M26" s="1">
        <v>38.4</v>
      </c>
      <c r="N26" s="1">
        <v>1079.2</v>
      </c>
      <c r="O26" s="1">
        <v>0</v>
      </c>
      <c r="P26" s="1">
        <v>0</v>
      </c>
      <c r="Q26" s="1">
        <v>2707.9</v>
      </c>
      <c r="R26" s="7">
        <f t="shared" si="5"/>
        <v>-699.8</v>
      </c>
      <c r="S26" s="3">
        <f t="shared" si="6"/>
        <v>-1016.6</v>
      </c>
      <c r="T26" s="16"/>
      <c r="U26" s="1">
        <v>1</v>
      </c>
      <c r="V26" s="1">
        <v>1</v>
      </c>
    </row>
    <row r="27" spans="1:22" ht="48" customHeight="1" x14ac:dyDescent="0.25">
      <c r="A27" s="13" t="s">
        <v>23</v>
      </c>
      <c r="B27" s="7">
        <v>25246.9</v>
      </c>
      <c r="C27" s="7">
        <v>22154.400000000001</v>
      </c>
      <c r="D27" s="7">
        <f t="shared" si="7"/>
        <v>87.8</v>
      </c>
      <c r="E27" s="7">
        <v>15.1</v>
      </c>
      <c r="F27" s="7">
        <f t="shared" si="8"/>
        <v>3812.3</v>
      </c>
      <c r="G27" s="7">
        <f t="shared" si="1"/>
        <v>4042.7</v>
      </c>
      <c r="H27" s="7">
        <f t="shared" si="2"/>
        <v>3345.3</v>
      </c>
      <c r="I27" s="7">
        <f t="shared" si="3"/>
        <v>3575.7</v>
      </c>
      <c r="J27" s="7">
        <f>K27+N27</f>
        <v>3926.9</v>
      </c>
      <c r="K27" s="7">
        <v>2842.7</v>
      </c>
      <c r="L27" s="7">
        <v>0</v>
      </c>
      <c r="M27" s="7">
        <v>230.4</v>
      </c>
      <c r="N27" s="7">
        <v>1084.2</v>
      </c>
      <c r="O27" s="7">
        <v>0</v>
      </c>
      <c r="P27" s="7">
        <v>0</v>
      </c>
      <c r="Q27" s="7">
        <v>3024.2</v>
      </c>
      <c r="R27" s="7">
        <f t="shared" si="5"/>
        <v>-115.8</v>
      </c>
      <c r="S27" s="3">
        <f t="shared" si="6"/>
        <v>-551.5</v>
      </c>
      <c r="T27" s="18"/>
      <c r="U27" s="7">
        <v>1</v>
      </c>
      <c r="V27" s="7">
        <v>1</v>
      </c>
    </row>
    <row r="28" spans="1:22" ht="41.25" customHeight="1" x14ac:dyDescent="0.25">
      <c r="A28" s="13" t="s">
        <v>24</v>
      </c>
      <c r="B28" s="1">
        <v>16562.2</v>
      </c>
      <c r="C28" s="1">
        <v>10825.1</v>
      </c>
      <c r="D28" s="1">
        <f t="shared" si="7"/>
        <v>65.400000000000006</v>
      </c>
      <c r="E28" s="1">
        <v>19</v>
      </c>
      <c r="F28" s="1">
        <f t="shared" si="8"/>
        <v>3146.8</v>
      </c>
      <c r="G28" s="1">
        <f t="shared" si="1"/>
        <v>3377</v>
      </c>
      <c r="H28" s="1">
        <f t="shared" si="2"/>
        <v>2056.8000000000002</v>
      </c>
      <c r="I28" s="1">
        <f t="shared" si="3"/>
        <v>2287</v>
      </c>
      <c r="J28" s="7">
        <f t="shared" si="4"/>
        <v>3377</v>
      </c>
      <c r="K28" s="1">
        <v>2355</v>
      </c>
      <c r="L28" s="1">
        <v>0</v>
      </c>
      <c r="M28" s="1">
        <v>230.2</v>
      </c>
      <c r="N28" s="1">
        <v>1022</v>
      </c>
      <c r="O28" s="1">
        <v>0</v>
      </c>
      <c r="P28" s="1">
        <v>0</v>
      </c>
      <c r="Q28" s="1">
        <v>2575.4</v>
      </c>
      <c r="R28" s="7">
        <f t="shared" si="5"/>
        <v>0</v>
      </c>
      <c r="S28" s="56">
        <f t="shared" si="6"/>
        <v>288.39999999999998</v>
      </c>
      <c r="T28" s="16" t="s">
        <v>170</v>
      </c>
      <c r="U28" s="1">
        <v>1</v>
      </c>
      <c r="V28" s="1">
        <v>1</v>
      </c>
    </row>
    <row r="29" spans="1:22" ht="51.75" customHeight="1" x14ac:dyDescent="0.25">
      <c r="A29" s="13" t="s">
        <v>25</v>
      </c>
      <c r="B29" s="1">
        <v>15280.4</v>
      </c>
      <c r="C29" s="1">
        <v>11514.6</v>
      </c>
      <c r="D29" s="1">
        <f t="shared" si="7"/>
        <v>75.400000000000006</v>
      </c>
      <c r="E29" s="1">
        <v>22.2</v>
      </c>
      <c r="F29" s="1">
        <f t="shared" si="8"/>
        <v>3392.2</v>
      </c>
      <c r="G29" s="1">
        <f t="shared" si="1"/>
        <v>3622.6</v>
      </c>
      <c r="H29" s="1">
        <f t="shared" si="2"/>
        <v>2556.1999999999998</v>
      </c>
      <c r="I29" s="1">
        <f t="shared" si="3"/>
        <v>2786.6</v>
      </c>
      <c r="J29" s="1">
        <f t="shared" si="4"/>
        <v>3620.7</v>
      </c>
      <c r="K29" s="1">
        <v>2519.6</v>
      </c>
      <c r="L29" s="1">
        <v>0</v>
      </c>
      <c r="M29" s="1">
        <v>230.4</v>
      </c>
      <c r="N29" s="1">
        <v>1101.0999999999999</v>
      </c>
      <c r="O29" s="1">
        <v>0</v>
      </c>
      <c r="P29" s="1">
        <v>0</v>
      </c>
      <c r="Q29" s="1">
        <v>2881.6</v>
      </c>
      <c r="R29" s="7">
        <f t="shared" si="5"/>
        <v>-1.9</v>
      </c>
      <c r="S29" s="56">
        <f t="shared" si="6"/>
        <v>95</v>
      </c>
      <c r="T29" s="16" t="s">
        <v>171</v>
      </c>
      <c r="U29" s="1">
        <v>1</v>
      </c>
      <c r="V29" s="1">
        <v>1</v>
      </c>
    </row>
    <row r="30" spans="1:22" ht="44.25" customHeight="1" x14ac:dyDescent="0.25">
      <c r="A30" s="13" t="s">
        <v>26</v>
      </c>
      <c r="B30" s="1">
        <v>17647.7</v>
      </c>
      <c r="C30" s="1">
        <v>13184.3</v>
      </c>
      <c r="D30" s="1">
        <f t="shared" si="7"/>
        <v>74.7</v>
      </c>
      <c r="E30" s="1">
        <v>26.4</v>
      </c>
      <c r="F30" s="1">
        <f t="shared" si="8"/>
        <v>4659</v>
      </c>
      <c r="G30" s="1">
        <f t="shared" si="1"/>
        <v>4889.3999999999996</v>
      </c>
      <c r="H30" s="1">
        <f t="shared" si="2"/>
        <v>3480.7</v>
      </c>
      <c r="I30" s="1">
        <f t="shared" si="3"/>
        <v>3711.1</v>
      </c>
      <c r="J30" s="1">
        <f>K30+N30</f>
        <v>4798.5</v>
      </c>
      <c r="K30" s="1">
        <v>3141.9</v>
      </c>
      <c r="L30" s="1">
        <v>0</v>
      </c>
      <c r="M30" s="1">
        <v>230.4</v>
      </c>
      <c r="N30" s="1">
        <v>1656.6</v>
      </c>
      <c r="O30" s="1">
        <v>0</v>
      </c>
      <c r="P30" s="1">
        <v>0</v>
      </c>
      <c r="Q30" s="1">
        <v>3711</v>
      </c>
      <c r="R30" s="7">
        <f t="shared" si="5"/>
        <v>-90.9</v>
      </c>
      <c r="S30" s="3">
        <f t="shared" si="6"/>
        <v>-0.1</v>
      </c>
      <c r="T30" s="16"/>
      <c r="U30" s="1">
        <v>1</v>
      </c>
      <c r="V30" s="1">
        <v>2</v>
      </c>
    </row>
    <row r="31" spans="1:22" ht="40.5" customHeight="1" x14ac:dyDescent="0.25">
      <c r="A31" s="14" t="s">
        <v>27</v>
      </c>
      <c r="B31" s="1">
        <f>SUM(B12:B30)</f>
        <v>550026.6</v>
      </c>
      <c r="C31" s="1">
        <f>SUM(C12:C30)</f>
        <v>445460.7</v>
      </c>
      <c r="D31" s="1">
        <f t="shared" si="7"/>
        <v>81</v>
      </c>
      <c r="E31" s="1" t="s">
        <v>36</v>
      </c>
      <c r="F31" s="1">
        <f t="shared" ref="F31:S31" si="9">SUM(F12:F30)</f>
        <v>93525.3</v>
      </c>
      <c r="G31" s="1">
        <f t="shared" ref="G31" si="10">(F31+L31+M31)</f>
        <v>97223</v>
      </c>
      <c r="H31" s="1">
        <f t="shared" si="9"/>
        <v>74523.3</v>
      </c>
      <c r="I31" s="1">
        <f t="shared" si="3"/>
        <v>78221</v>
      </c>
      <c r="J31" s="1">
        <f t="shared" si="9"/>
        <v>85145.1</v>
      </c>
      <c r="K31" s="1">
        <f t="shared" si="9"/>
        <v>54398.5</v>
      </c>
      <c r="L31" s="1">
        <f t="shared" si="9"/>
        <v>0</v>
      </c>
      <c r="M31" s="1">
        <f t="shared" si="9"/>
        <v>3697.7</v>
      </c>
      <c r="N31" s="1">
        <f t="shared" si="9"/>
        <v>30746.6</v>
      </c>
      <c r="O31" s="1">
        <v>0</v>
      </c>
      <c r="P31" s="1">
        <f t="shared" si="9"/>
        <v>0</v>
      </c>
      <c r="Q31" s="1">
        <f t="shared" si="9"/>
        <v>63903</v>
      </c>
      <c r="R31" s="7">
        <f t="shared" si="9"/>
        <v>-12077.9</v>
      </c>
      <c r="S31" s="17">
        <f t="shared" si="9"/>
        <v>-14318</v>
      </c>
      <c r="T31" s="1"/>
      <c r="U31" s="1">
        <f>SUM(U12:U30)</f>
        <v>20</v>
      </c>
      <c r="V31" s="1">
        <f>SUM(V12:V30)</f>
        <v>26.3</v>
      </c>
    </row>
    <row r="32" spans="1:22" ht="26.25" customHeight="1" x14ac:dyDescent="0.25">
      <c r="A32" s="6" t="s">
        <v>38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/>
      <c r="S32" s="4"/>
      <c r="T32" s="4"/>
      <c r="U32" s="4"/>
      <c r="V32" s="4"/>
    </row>
    <row r="33" spans="1:22" ht="18.75" x14ac:dyDescent="0.3">
      <c r="A33" s="62" t="s">
        <v>37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</row>
  </sheetData>
  <mergeCells count="29">
    <mergeCell ref="J4:P7"/>
    <mergeCell ref="N9:N10"/>
    <mergeCell ref="O9:P9"/>
    <mergeCell ref="I1:L1"/>
    <mergeCell ref="A2:W2"/>
    <mergeCell ref="A3:A10"/>
    <mergeCell ref="B3:D3"/>
    <mergeCell ref="E3:S3"/>
    <mergeCell ref="T3:T10"/>
    <mergeCell ref="U3:V3"/>
    <mergeCell ref="B4:B10"/>
    <mergeCell ref="C4:C10"/>
    <mergeCell ref="D4:D10"/>
    <mergeCell ref="A33:V33"/>
    <mergeCell ref="Q4:Q10"/>
    <mergeCell ref="R4:S7"/>
    <mergeCell ref="U4:U10"/>
    <mergeCell ref="V4:V10"/>
    <mergeCell ref="J8:J10"/>
    <mergeCell ref="K8:P8"/>
    <mergeCell ref="R8:R10"/>
    <mergeCell ref="S8:S10"/>
    <mergeCell ref="K9:K10"/>
    <mergeCell ref="L9:M9"/>
    <mergeCell ref="E4:E10"/>
    <mergeCell ref="F4:F10"/>
    <mergeCell ref="G4:G10"/>
    <mergeCell ref="H4:H10"/>
    <mergeCell ref="I4:I10"/>
  </mergeCells>
  <pageMargins left="0.70866141732283472" right="0.70866141732283472" top="0.74803149606299213" bottom="0.74803149606299213" header="0.31496062992125984" footer="0.31496062992125984"/>
  <pageSetup paperSize="8" scale="37" orientation="landscape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1" sqref="B11:B29"/>
    </sheetView>
  </sheetViews>
  <sheetFormatPr defaultRowHeight="15" x14ac:dyDescent="0.25"/>
  <cols>
    <col min="1" max="1" width="33.42578125" customWidth="1"/>
    <col min="2" max="2" width="15" customWidth="1"/>
    <col min="3" max="5" width="13.28515625" customWidth="1"/>
    <col min="6" max="6" width="16.28515625" customWidth="1"/>
    <col min="7" max="7" width="19.28515625" customWidth="1"/>
    <col min="8" max="8" width="18.42578125" customWidth="1"/>
    <col min="9" max="9" width="19" customWidth="1"/>
    <col min="10" max="10" width="16.85546875" customWidth="1"/>
    <col min="11" max="11" width="19.85546875" customWidth="1"/>
    <col min="12" max="12" width="18.42578125" customWidth="1"/>
    <col min="13" max="13" width="18.85546875" customWidth="1"/>
    <col min="14" max="14" width="18.42578125" customWidth="1"/>
    <col min="15" max="15" width="18.5703125" customWidth="1"/>
    <col min="16" max="16" width="18" customWidth="1"/>
  </cols>
  <sheetData>
    <row r="1" spans="1:16" ht="15" customHeight="1" x14ac:dyDescent="0.25">
      <c r="A1" s="96" t="s">
        <v>164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51.75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6" ht="58.5" customHeight="1" x14ac:dyDescent="0.25">
      <c r="A3" s="63" t="s">
        <v>55</v>
      </c>
      <c r="B3" s="98" t="s">
        <v>56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115.5" customHeight="1" x14ac:dyDescent="0.25">
      <c r="A4" s="63"/>
      <c r="B4" s="99" t="s">
        <v>46</v>
      </c>
      <c r="C4" s="99"/>
      <c r="D4" s="99"/>
      <c r="E4" s="99"/>
      <c r="F4" s="100"/>
      <c r="G4" s="98" t="s">
        <v>47</v>
      </c>
      <c r="H4" s="98"/>
      <c r="I4" s="98" t="s">
        <v>48</v>
      </c>
      <c r="J4" s="98"/>
      <c r="K4" s="98" t="s">
        <v>49</v>
      </c>
      <c r="L4" s="98"/>
      <c r="M4" s="108" t="s">
        <v>50</v>
      </c>
      <c r="N4" s="108"/>
      <c r="O4" s="98" t="s">
        <v>64</v>
      </c>
      <c r="P4" s="98" t="s">
        <v>65</v>
      </c>
    </row>
    <row r="5" spans="1:16" ht="15" customHeight="1" x14ac:dyDescent="0.25">
      <c r="A5" s="63"/>
      <c r="B5" s="101" t="s">
        <v>165</v>
      </c>
      <c r="C5" s="101" t="s">
        <v>145</v>
      </c>
      <c r="D5" s="101" t="s">
        <v>155</v>
      </c>
      <c r="E5" s="101" t="s">
        <v>166</v>
      </c>
      <c r="F5" s="102" t="s">
        <v>58</v>
      </c>
      <c r="G5" s="92" t="s">
        <v>146</v>
      </c>
      <c r="H5" s="92" t="s">
        <v>52</v>
      </c>
      <c r="I5" s="92" t="s">
        <v>154</v>
      </c>
      <c r="J5" s="92" t="s">
        <v>52</v>
      </c>
      <c r="K5" s="92" t="s">
        <v>154</v>
      </c>
      <c r="L5" s="92" t="s">
        <v>52</v>
      </c>
      <c r="M5" s="92" t="s">
        <v>51</v>
      </c>
      <c r="N5" s="92" t="s">
        <v>52</v>
      </c>
      <c r="O5" s="98"/>
      <c r="P5" s="98"/>
    </row>
    <row r="6" spans="1:16" x14ac:dyDescent="0.25">
      <c r="A6" s="63"/>
      <c r="B6" s="101"/>
      <c r="C6" s="101"/>
      <c r="D6" s="101"/>
      <c r="E6" s="101"/>
      <c r="F6" s="103"/>
      <c r="G6" s="92"/>
      <c r="H6" s="92"/>
      <c r="I6" s="92"/>
      <c r="J6" s="92"/>
      <c r="K6" s="92"/>
      <c r="L6" s="92"/>
      <c r="M6" s="92"/>
      <c r="N6" s="92"/>
      <c r="O6" s="98"/>
      <c r="P6" s="98"/>
    </row>
    <row r="7" spans="1:16" ht="74.25" customHeight="1" x14ac:dyDescent="0.25">
      <c r="A7" s="63"/>
      <c r="B7" s="101"/>
      <c r="C7" s="101"/>
      <c r="D7" s="101"/>
      <c r="E7" s="101"/>
      <c r="F7" s="104"/>
      <c r="G7" s="92"/>
      <c r="H7" s="92"/>
      <c r="I7" s="92"/>
      <c r="J7" s="92"/>
      <c r="K7" s="92"/>
      <c r="L7" s="92"/>
      <c r="M7" s="92"/>
      <c r="N7" s="92"/>
      <c r="O7" s="98"/>
      <c r="P7" s="98"/>
    </row>
    <row r="8" spans="1:16" ht="15" customHeight="1" x14ac:dyDescent="0.25">
      <c r="A8" s="109">
        <v>1</v>
      </c>
      <c r="B8" s="110">
        <v>2</v>
      </c>
      <c r="C8" s="94" t="s">
        <v>101</v>
      </c>
      <c r="D8" s="94" t="s">
        <v>120</v>
      </c>
      <c r="E8" s="94" t="s">
        <v>167</v>
      </c>
      <c r="F8" s="94" t="s">
        <v>168</v>
      </c>
      <c r="G8" s="91">
        <v>3</v>
      </c>
      <c r="H8" s="91">
        <v>4</v>
      </c>
      <c r="I8" s="91">
        <v>5</v>
      </c>
      <c r="J8" s="91">
        <v>6</v>
      </c>
      <c r="K8" s="91">
        <v>7</v>
      </c>
      <c r="L8" s="91">
        <v>8</v>
      </c>
      <c r="M8" s="91" t="s">
        <v>109</v>
      </c>
      <c r="N8" s="91" t="s">
        <v>169</v>
      </c>
      <c r="O8" s="91">
        <v>11</v>
      </c>
      <c r="P8" s="91">
        <v>12</v>
      </c>
    </row>
    <row r="9" spans="1:16" ht="10.5" customHeight="1" x14ac:dyDescent="0.25">
      <c r="A9" s="109"/>
      <c r="B9" s="111"/>
      <c r="C9" s="95"/>
      <c r="D9" s="95"/>
      <c r="E9" s="95"/>
      <c r="F9" s="95"/>
      <c r="G9" s="91"/>
      <c r="H9" s="91"/>
      <c r="I9" s="91"/>
      <c r="J9" s="91"/>
      <c r="K9" s="91"/>
      <c r="L9" s="91"/>
      <c r="M9" s="91"/>
      <c r="N9" s="91"/>
      <c r="O9" s="91"/>
      <c r="P9" s="91"/>
    </row>
    <row r="10" spans="1:16" ht="15" hidden="1" customHeight="1" x14ac:dyDescent="0.25">
      <c r="A10" s="109"/>
      <c r="B10" s="26"/>
      <c r="C10" s="26"/>
      <c r="D10" s="26"/>
      <c r="E10" s="26"/>
      <c r="F10" s="26"/>
      <c r="G10" s="91"/>
      <c r="H10" s="91"/>
      <c r="I10" s="91"/>
      <c r="J10" s="91"/>
      <c r="K10" s="91"/>
      <c r="L10" s="91"/>
      <c r="M10" s="91"/>
      <c r="N10" s="91"/>
      <c r="O10" s="91"/>
      <c r="P10" s="91"/>
    </row>
    <row r="11" spans="1:16" ht="56.25" x14ac:dyDescent="0.25">
      <c r="A11" s="20" t="s">
        <v>10</v>
      </c>
      <c r="B11" s="7">
        <v>121580.4</v>
      </c>
      <c r="C11" s="7">
        <v>21317.1</v>
      </c>
      <c r="D11" s="7">
        <v>76004.100000000006</v>
      </c>
      <c r="E11" s="7">
        <v>110818.2</v>
      </c>
      <c r="F11" s="7">
        <f t="shared" ref="F11:F21" si="0">E11/B11*100</f>
        <v>91.1</v>
      </c>
      <c r="G11" s="7">
        <v>32591.1</v>
      </c>
      <c r="H11" s="7">
        <v>24443.1</v>
      </c>
      <c r="I11" s="7">
        <v>34996.699999999997</v>
      </c>
      <c r="J11" s="7">
        <v>26247.5</v>
      </c>
      <c r="K11" s="7">
        <v>146</v>
      </c>
      <c r="L11" s="7">
        <v>109.5</v>
      </c>
      <c r="M11" s="1">
        <f t="shared" ref="M11:M30" si="1">B11+G11+I11+K11</f>
        <v>189314.2</v>
      </c>
      <c r="N11" s="1">
        <f>E11+H11+J11+L11</f>
        <v>161618.29999999999</v>
      </c>
      <c r="O11" s="1">
        <v>2</v>
      </c>
      <c r="P11" s="7">
        <v>4</v>
      </c>
    </row>
    <row r="12" spans="1:16" ht="26.25" customHeight="1" x14ac:dyDescent="0.25">
      <c r="A12" s="20" t="s">
        <v>43</v>
      </c>
      <c r="B12" s="7">
        <v>7575.8</v>
      </c>
      <c r="C12" s="7">
        <v>2821.6</v>
      </c>
      <c r="D12" s="7">
        <v>4481.5</v>
      </c>
      <c r="E12" s="7">
        <v>6053.3</v>
      </c>
      <c r="F12" s="7">
        <f t="shared" si="0"/>
        <v>79.900000000000006</v>
      </c>
      <c r="G12" s="7">
        <v>556.29999999999995</v>
      </c>
      <c r="H12" s="7">
        <v>417</v>
      </c>
      <c r="I12" s="7">
        <v>0</v>
      </c>
      <c r="J12" s="7">
        <v>0</v>
      </c>
      <c r="K12" s="7">
        <v>3432.5</v>
      </c>
      <c r="L12" s="7">
        <v>3094.3</v>
      </c>
      <c r="M12" s="1">
        <f t="shared" si="1"/>
        <v>11564.6</v>
      </c>
      <c r="N12" s="1">
        <f t="shared" ref="N12:N29" si="2">E12+H12+J12+L12</f>
        <v>9564.6</v>
      </c>
      <c r="O12" s="1">
        <v>1</v>
      </c>
      <c r="P12" s="7">
        <v>1</v>
      </c>
    </row>
    <row r="13" spans="1:16" ht="27.75" customHeight="1" x14ac:dyDescent="0.25">
      <c r="A13" s="21" t="s">
        <v>11</v>
      </c>
      <c r="B13" s="7">
        <v>8023.8</v>
      </c>
      <c r="C13" s="7">
        <v>3665.5</v>
      </c>
      <c r="D13" s="7">
        <v>5054.8</v>
      </c>
      <c r="E13" s="7">
        <v>6692.9</v>
      </c>
      <c r="F13" s="7">
        <f t="shared" si="0"/>
        <v>83.4</v>
      </c>
      <c r="G13" s="7">
        <v>2243.1</v>
      </c>
      <c r="H13" s="7">
        <v>1682.1</v>
      </c>
      <c r="I13" s="7">
        <v>2232.5</v>
      </c>
      <c r="J13" s="7">
        <v>1674.3</v>
      </c>
      <c r="K13" s="7">
        <v>9688.4</v>
      </c>
      <c r="L13" s="7">
        <v>7266.3</v>
      </c>
      <c r="M13" s="1">
        <f t="shared" si="1"/>
        <v>22187.8</v>
      </c>
      <c r="N13" s="1">
        <f t="shared" si="2"/>
        <v>17315.599999999999</v>
      </c>
      <c r="O13" s="1">
        <v>1</v>
      </c>
      <c r="P13" s="1">
        <v>0.3</v>
      </c>
    </row>
    <row r="14" spans="1:16" ht="43.5" customHeight="1" x14ac:dyDescent="0.25">
      <c r="A14" s="21" t="s">
        <v>12</v>
      </c>
      <c r="B14" s="7">
        <v>8625.1</v>
      </c>
      <c r="C14" s="7">
        <v>5061</v>
      </c>
      <c r="D14" s="7">
        <v>8512.5</v>
      </c>
      <c r="E14" s="7">
        <v>8986</v>
      </c>
      <c r="F14" s="7">
        <f t="shared" si="0"/>
        <v>104.2</v>
      </c>
      <c r="G14" s="7">
        <v>3045.3</v>
      </c>
      <c r="H14" s="7">
        <v>2283.9</v>
      </c>
      <c r="I14" s="7">
        <v>5067.8</v>
      </c>
      <c r="J14" s="7">
        <v>5067.8</v>
      </c>
      <c r="K14" s="7">
        <v>17676.599999999999</v>
      </c>
      <c r="L14" s="7">
        <v>10801.7</v>
      </c>
      <c r="M14" s="7">
        <f t="shared" si="1"/>
        <v>34414.800000000003</v>
      </c>
      <c r="N14" s="7">
        <f t="shared" si="2"/>
        <v>27139.4</v>
      </c>
      <c r="O14" s="7">
        <v>1</v>
      </c>
      <c r="P14" s="7">
        <v>2</v>
      </c>
    </row>
    <row r="15" spans="1:16" ht="36" customHeight="1" x14ac:dyDescent="0.25">
      <c r="A15" s="21" t="s">
        <v>13</v>
      </c>
      <c r="B15" s="7">
        <v>5195.5</v>
      </c>
      <c r="C15" s="7">
        <v>2423.4</v>
      </c>
      <c r="D15" s="7">
        <v>4366.7</v>
      </c>
      <c r="E15" s="7">
        <v>6375.1</v>
      </c>
      <c r="F15" s="7">
        <f t="shared" si="0"/>
        <v>122.7</v>
      </c>
      <c r="G15" s="7">
        <v>5668.1</v>
      </c>
      <c r="H15" s="7">
        <v>4251</v>
      </c>
      <c r="I15" s="7">
        <v>12647.7</v>
      </c>
      <c r="J15" s="7">
        <v>9485.7000000000007</v>
      </c>
      <c r="K15" s="7">
        <v>3145.2</v>
      </c>
      <c r="L15" s="7">
        <v>2358.9</v>
      </c>
      <c r="M15" s="1">
        <f t="shared" si="1"/>
        <v>26656.5</v>
      </c>
      <c r="N15" s="1">
        <f t="shared" si="2"/>
        <v>22470.7</v>
      </c>
      <c r="O15" s="1">
        <v>1</v>
      </c>
      <c r="P15" s="1">
        <v>2</v>
      </c>
    </row>
    <row r="16" spans="1:16" ht="35.25" customHeight="1" x14ac:dyDescent="0.25">
      <c r="A16" s="21" t="s">
        <v>15</v>
      </c>
      <c r="B16" s="7">
        <v>1536.5</v>
      </c>
      <c r="C16" s="7">
        <v>337.8</v>
      </c>
      <c r="D16" s="7">
        <v>916.9</v>
      </c>
      <c r="E16" s="7">
        <v>1344.4</v>
      </c>
      <c r="F16" s="7">
        <f t="shared" si="0"/>
        <v>87.5</v>
      </c>
      <c r="G16" s="7">
        <v>2414.4</v>
      </c>
      <c r="H16" s="7">
        <v>1810.8</v>
      </c>
      <c r="I16" s="7">
        <v>5009.8999999999996</v>
      </c>
      <c r="J16" s="7">
        <v>3757.4</v>
      </c>
      <c r="K16" s="7">
        <v>7320.2</v>
      </c>
      <c r="L16" s="7">
        <v>5490.1</v>
      </c>
      <c r="M16" s="1">
        <f t="shared" si="1"/>
        <v>16281</v>
      </c>
      <c r="N16" s="1">
        <f t="shared" si="2"/>
        <v>12402.7</v>
      </c>
      <c r="O16" s="1">
        <v>1</v>
      </c>
      <c r="P16" s="1">
        <v>2</v>
      </c>
    </row>
    <row r="17" spans="1:16" ht="36.75" customHeight="1" x14ac:dyDescent="0.25">
      <c r="A17" s="21" t="s">
        <v>16</v>
      </c>
      <c r="B17" s="7">
        <v>585</v>
      </c>
      <c r="C17" s="7">
        <v>66.599999999999994</v>
      </c>
      <c r="D17" s="7">
        <v>259</v>
      </c>
      <c r="E17" s="7">
        <v>439.5</v>
      </c>
      <c r="F17" s="7">
        <f t="shared" si="0"/>
        <v>75.099999999999994</v>
      </c>
      <c r="G17" s="7">
        <v>1705.8</v>
      </c>
      <c r="H17" s="7">
        <v>1279.2</v>
      </c>
      <c r="I17" s="7">
        <v>4220.3999999999996</v>
      </c>
      <c r="J17" s="7">
        <v>3165.3</v>
      </c>
      <c r="K17" s="7">
        <v>9536.6</v>
      </c>
      <c r="L17" s="7">
        <v>7152.3</v>
      </c>
      <c r="M17" s="1">
        <f t="shared" si="1"/>
        <v>16047.8</v>
      </c>
      <c r="N17" s="1">
        <f t="shared" si="2"/>
        <v>12036.3</v>
      </c>
      <c r="O17" s="1">
        <v>1</v>
      </c>
      <c r="P17" s="1">
        <v>1</v>
      </c>
    </row>
    <row r="18" spans="1:16" ht="36" customHeight="1" x14ac:dyDescent="0.25">
      <c r="A18" s="21" t="s">
        <v>14</v>
      </c>
      <c r="B18" s="7">
        <v>2986</v>
      </c>
      <c r="C18" s="7">
        <v>2060.3000000000002</v>
      </c>
      <c r="D18" s="7">
        <v>2634.9</v>
      </c>
      <c r="E18" s="7">
        <v>3506.6</v>
      </c>
      <c r="F18" s="7">
        <f t="shared" si="0"/>
        <v>117.4</v>
      </c>
      <c r="G18" s="7">
        <v>1403.3</v>
      </c>
      <c r="H18" s="7">
        <v>1052.4000000000001</v>
      </c>
      <c r="I18" s="7">
        <v>3076.9</v>
      </c>
      <c r="J18" s="7">
        <v>2307.6</v>
      </c>
      <c r="K18" s="7">
        <v>4342.1000000000004</v>
      </c>
      <c r="L18" s="7">
        <v>3256.5</v>
      </c>
      <c r="M18" s="1">
        <f t="shared" si="1"/>
        <v>11808.3</v>
      </c>
      <c r="N18" s="1">
        <f t="shared" si="2"/>
        <v>10123.1</v>
      </c>
      <c r="O18" s="1">
        <v>1</v>
      </c>
      <c r="P18" s="1">
        <v>1</v>
      </c>
    </row>
    <row r="19" spans="1:16" ht="36" customHeight="1" x14ac:dyDescent="0.25">
      <c r="A19" s="21" t="s">
        <v>17</v>
      </c>
      <c r="B19" s="7">
        <v>1571.2</v>
      </c>
      <c r="C19" s="7">
        <v>297.3</v>
      </c>
      <c r="D19" s="7">
        <v>927.5</v>
      </c>
      <c r="E19" s="7">
        <v>1335.9</v>
      </c>
      <c r="F19" s="7">
        <f t="shared" si="0"/>
        <v>85</v>
      </c>
      <c r="G19" s="7">
        <v>3088</v>
      </c>
      <c r="H19" s="7">
        <v>2316</v>
      </c>
      <c r="I19" s="7">
        <v>6241.9</v>
      </c>
      <c r="J19" s="7">
        <v>4681.3999999999996</v>
      </c>
      <c r="K19" s="7">
        <v>7136.6</v>
      </c>
      <c r="L19" s="7">
        <v>5352.4</v>
      </c>
      <c r="M19" s="1">
        <f t="shared" si="1"/>
        <v>18037.7</v>
      </c>
      <c r="N19" s="1">
        <f t="shared" si="2"/>
        <v>13685.7</v>
      </c>
      <c r="O19" s="1">
        <v>1</v>
      </c>
      <c r="P19" s="1">
        <v>1</v>
      </c>
    </row>
    <row r="20" spans="1:16" ht="36" customHeight="1" x14ac:dyDescent="0.25">
      <c r="A20" s="21" t="s">
        <v>18</v>
      </c>
      <c r="B20" s="7">
        <v>2566.8000000000002</v>
      </c>
      <c r="C20" s="7">
        <v>572.5</v>
      </c>
      <c r="D20" s="7">
        <v>1380.1</v>
      </c>
      <c r="E20" s="7">
        <v>2013.1</v>
      </c>
      <c r="F20" s="7">
        <f t="shared" si="0"/>
        <v>78.400000000000006</v>
      </c>
      <c r="G20" s="7">
        <v>3176.6</v>
      </c>
      <c r="H20" s="7">
        <v>2382.3000000000002</v>
      </c>
      <c r="I20" s="7">
        <v>6724</v>
      </c>
      <c r="J20" s="7">
        <v>5043</v>
      </c>
      <c r="K20" s="7">
        <v>5514.5</v>
      </c>
      <c r="L20" s="7">
        <v>4135.8</v>
      </c>
      <c r="M20" s="1">
        <f t="shared" si="1"/>
        <v>17981.900000000001</v>
      </c>
      <c r="N20" s="1">
        <f t="shared" si="2"/>
        <v>13574.2</v>
      </c>
      <c r="O20" s="1">
        <v>1</v>
      </c>
      <c r="P20" s="1">
        <v>1</v>
      </c>
    </row>
    <row r="21" spans="1:16" ht="39" customHeight="1" x14ac:dyDescent="0.25">
      <c r="A21" s="21" t="s">
        <v>19</v>
      </c>
      <c r="B21" s="7">
        <v>8107.7</v>
      </c>
      <c r="C21" s="7">
        <v>2804.2</v>
      </c>
      <c r="D21" s="7">
        <v>4711.8</v>
      </c>
      <c r="E21" s="7">
        <v>7184.8</v>
      </c>
      <c r="F21" s="7">
        <f t="shared" si="0"/>
        <v>88.6</v>
      </c>
      <c r="G21" s="7">
        <v>3493.3</v>
      </c>
      <c r="H21" s="7">
        <v>2619.9</v>
      </c>
      <c r="I21" s="7">
        <v>7158.2</v>
      </c>
      <c r="J21" s="7">
        <v>5368.6</v>
      </c>
      <c r="K21" s="7">
        <v>7161.4</v>
      </c>
      <c r="L21" s="7">
        <v>5371.1</v>
      </c>
      <c r="M21" s="1">
        <f t="shared" si="1"/>
        <v>25920.6</v>
      </c>
      <c r="N21" s="1">
        <f t="shared" si="2"/>
        <v>20544.400000000001</v>
      </c>
      <c r="O21" s="1">
        <v>1</v>
      </c>
      <c r="P21" s="1">
        <v>2</v>
      </c>
    </row>
    <row r="22" spans="1:16" ht="40.5" customHeight="1" x14ac:dyDescent="0.25">
      <c r="A22" s="21" t="s">
        <v>20</v>
      </c>
      <c r="B22" s="7">
        <v>6738.7</v>
      </c>
      <c r="C22" s="7">
        <v>1327.7</v>
      </c>
      <c r="D22" s="7">
        <v>3330.4</v>
      </c>
      <c r="E22" s="7">
        <v>5182.1000000000004</v>
      </c>
      <c r="F22" s="7">
        <f>E22/B22*100</f>
        <v>76.900000000000006</v>
      </c>
      <c r="G22" s="7">
        <v>6326.6</v>
      </c>
      <c r="H22" s="7">
        <v>4744.8</v>
      </c>
      <c r="I22" s="7">
        <v>10791.7</v>
      </c>
      <c r="J22" s="7">
        <v>8093.7</v>
      </c>
      <c r="K22" s="7">
        <v>4644.3999999999996</v>
      </c>
      <c r="L22" s="7">
        <v>3483.3</v>
      </c>
      <c r="M22" s="1">
        <f t="shared" si="1"/>
        <v>28501.4</v>
      </c>
      <c r="N22" s="1">
        <f t="shared" si="2"/>
        <v>21503.9</v>
      </c>
      <c r="O22" s="1">
        <v>1</v>
      </c>
      <c r="P22" s="7">
        <v>1</v>
      </c>
    </row>
    <row r="23" spans="1:16" ht="48" customHeight="1" x14ac:dyDescent="0.25">
      <c r="A23" s="21" t="s">
        <v>28</v>
      </c>
      <c r="B23" s="7">
        <v>4847.3999999999996</v>
      </c>
      <c r="C23" s="7">
        <v>2220.6</v>
      </c>
      <c r="D23" s="7">
        <v>3199.9</v>
      </c>
      <c r="E23" s="7">
        <v>4513.2</v>
      </c>
      <c r="F23" s="7">
        <f t="shared" ref="F23:F30" si="3">E23/B23*100</f>
        <v>93.1</v>
      </c>
      <c r="G23" s="7">
        <v>2051.8000000000002</v>
      </c>
      <c r="H23" s="7">
        <v>1538.7</v>
      </c>
      <c r="I23" s="7">
        <v>4177.2</v>
      </c>
      <c r="J23" s="7">
        <v>3132.9</v>
      </c>
      <c r="K23" s="7">
        <v>8866.6</v>
      </c>
      <c r="L23" s="7">
        <v>6649.9</v>
      </c>
      <c r="M23" s="1">
        <f t="shared" si="1"/>
        <v>19943</v>
      </c>
      <c r="N23" s="1">
        <f t="shared" si="2"/>
        <v>15834.7</v>
      </c>
      <c r="O23" s="1">
        <v>1</v>
      </c>
      <c r="P23" s="1">
        <v>1</v>
      </c>
    </row>
    <row r="24" spans="1:16" ht="42" customHeight="1" x14ac:dyDescent="0.25">
      <c r="A24" s="21" t="s">
        <v>21</v>
      </c>
      <c r="B24" s="7">
        <v>3689.7</v>
      </c>
      <c r="C24" s="7">
        <v>897.5</v>
      </c>
      <c r="D24" s="7">
        <v>2458.1999999999998</v>
      </c>
      <c r="E24" s="7">
        <v>3620.4</v>
      </c>
      <c r="F24" s="7">
        <f t="shared" si="3"/>
        <v>98.1</v>
      </c>
      <c r="G24" s="7">
        <v>2414.1</v>
      </c>
      <c r="H24" s="7">
        <v>1810.5</v>
      </c>
      <c r="I24" s="7">
        <v>5140.8</v>
      </c>
      <c r="J24" s="7">
        <v>3855.6</v>
      </c>
      <c r="K24" s="7">
        <v>8378.1</v>
      </c>
      <c r="L24" s="7">
        <v>6283.5</v>
      </c>
      <c r="M24" s="1">
        <f t="shared" si="1"/>
        <v>19622.7</v>
      </c>
      <c r="N24" s="1">
        <f t="shared" si="2"/>
        <v>15570</v>
      </c>
      <c r="O24" s="1">
        <v>1</v>
      </c>
      <c r="P24" s="1">
        <v>1</v>
      </c>
    </row>
    <row r="25" spans="1:16" ht="38.25" customHeight="1" x14ac:dyDescent="0.25">
      <c r="A25" s="21" t="s">
        <v>22</v>
      </c>
      <c r="B25" s="7">
        <v>3667.3</v>
      </c>
      <c r="C25" s="7">
        <v>854.5</v>
      </c>
      <c r="D25" s="7">
        <v>2996.1</v>
      </c>
      <c r="E25" s="7">
        <v>4393.8999999999996</v>
      </c>
      <c r="F25" s="7">
        <f t="shared" si="3"/>
        <v>119.8</v>
      </c>
      <c r="G25" s="7">
        <v>2966.8</v>
      </c>
      <c r="H25" s="7">
        <v>2225.1</v>
      </c>
      <c r="I25" s="7">
        <v>5985.4</v>
      </c>
      <c r="J25" s="7">
        <v>4489</v>
      </c>
      <c r="K25" s="7">
        <v>4387.6000000000004</v>
      </c>
      <c r="L25" s="7">
        <v>3290.7</v>
      </c>
      <c r="M25" s="1">
        <f t="shared" si="1"/>
        <v>17007.099999999999</v>
      </c>
      <c r="N25" s="1">
        <f t="shared" si="2"/>
        <v>14398.7</v>
      </c>
      <c r="O25" s="1">
        <v>1</v>
      </c>
      <c r="P25" s="1">
        <v>1</v>
      </c>
    </row>
    <row r="26" spans="1:16" ht="46.5" customHeight="1" x14ac:dyDescent="0.25">
      <c r="A26" s="21" t="s">
        <v>23</v>
      </c>
      <c r="B26" s="7">
        <v>22437.1</v>
      </c>
      <c r="C26" s="7">
        <v>5759.5</v>
      </c>
      <c r="D26" s="7">
        <v>12329.7</v>
      </c>
      <c r="E26" s="7">
        <v>20047.2</v>
      </c>
      <c r="F26" s="7">
        <f t="shared" si="3"/>
        <v>89.3</v>
      </c>
      <c r="G26" s="7">
        <v>2809.8</v>
      </c>
      <c r="H26" s="7">
        <v>2107.1999999999998</v>
      </c>
      <c r="I26" s="7">
        <v>0</v>
      </c>
      <c r="J26" s="7">
        <v>0</v>
      </c>
      <c r="K26" s="7">
        <v>0</v>
      </c>
      <c r="L26" s="7">
        <v>0</v>
      </c>
      <c r="M26" s="1">
        <f t="shared" si="1"/>
        <v>25246.9</v>
      </c>
      <c r="N26" s="1">
        <f t="shared" si="2"/>
        <v>22154.400000000001</v>
      </c>
      <c r="O26" s="1">
        <v>1</v>
      </c>
      <c r="P26" s="1">
        <v>1</v>
      </c>
    </row>
    <row r="27" spans="1:16" ht="38.25" customHeight="1" x14ac:dyDescent="0.25">
      <c r="A27" s="21" t="s">
        <v>24</v>
      </c>
      <c r="B27" s="7">
        <v>2376.4</v>
      </c>
      <c r="C27" s="7">
        <v>392.3</v>
      </c>
      <c r="D27" s="7">
        <v>800.8</v>
      </c>
      <c r="E27" s="7">
        <v>1421.5</v>
      </c>
      <c r="F27" s="7">
        <f t="shared" si="3"/>
        <v>59.8</v>
      </c>
      <c r="G27" s="7">
        <v>2074.8000000000002</v>
      </c>
      <c r="H27" s="7">
        <v>1461.5</v>
      </c>
      <c r="I27" s="7">
        <v>4596.8</v>
      </c>
      <c r="J27" s="7">
        <v>3447.6</v>
      </c>
      <c r="K27" s="7">
        <v>7514.2</v>
      </c>
      <c r="L27" s="7">
        <v>4494.5</v>
      </c>
      <c r="M27" s="1">
        <f t="shared" si="1"/>
        <v>16562.2</v>
      </c>
      <c r="N27" s="1">
        <f t="shared" si="2"/>
        <v>10825.1</v>
      </c>
      <c r="O27" s="1">
        <v>1</v>
      </c>
      <c r="P27" s="1">
        <v>1</v>
      </c>
    </row>
    <row r="28" spans="1:16" ht="37.5" customHeight="1" x14ac:dyDescent="0.25">
      <c r="A28" s="21" t="s">
        <v>25</v>
      </c>
      <c r="B28" s="7">
        <v>1564.7</v>
      </c>
      <c r="C28" s="7">
        <v>309.39999999999998</v>
      </c>
      <c r="D28" s="7">
        <v>806.8</v>
      </c>
      <c r="E28" s="7">
        <v>1228.2</v>
      </c>
      <c r="F28" s="7">
        <f t="shared" si="3"/>
        <v>78.5</v>
      </c>
      <c r="G28" s="7">
        <v>1433.1</v>
      </c>
      <c r="H28" s="7">
        <v>1074.5999999999999</v>
      </c>
      <c r="I28" s="7">
        <v>4083.7</v>
      </c>
      <c r="J28" s="7">
        <v>3062.7</v>
      </c>
      <c r="K28" s="7">
        <v>8198.9</v>
      </c>
      <c r="L28" s="7">
        <v>6149.1</v>
      </c>
      <c r="M28" s="1">
        <f t="shared" si="1"/>
        <v>15280.4</v>
      </c>
      <c r="N28" s="1">
        <f t="shared" si="2"/>
        <v>11514.6</v>
      </c>
      <c r="O28" s="1">
        <v>1</v>
      </c>
      <c r="P28" s="1">
        <v>1</v>
      </c>
    </row>
    <row r="29" spans="1:16" ht="39.75" customHeight="1" x14ac:dyDescent="0.25">
      <c r="A29" s="21" t="s">
        <v>26</v>
      </c>
      <c r="B29" s="7">
        <v>2833.8</v>
      </c>
      <c r="C29" s="7">
        <v>647.79999999999995</v>
      </c>
      <c r="D29" s="7">
        <v>1532.3</v>
      </c>
      <c r="E29" s="7">
        <v>2074.1</v>
      </c>
      <c r="F29" s="7">
        <f t="shared" si="3"/>
        <v>73.2</v>
      </c>
      <c r="G29" s="7">
        <v>2556.6</v>
      </c>
      <c r="H29" s="7">
        <v>1917.3</v>
      </c>
      <c r="I29" s="7">
        <v>5012.5</v>
      </c>
      <c r="J29" s="7">
        <v>3759.3</v>
      </c>
      <c r="K29" s="7">
        <v>7244.8</v>
      </c>
      <c r="L29" s="7">
        <v>5433.6</v>
      </c>
      <c r="M29" s="1">
        <f t="shared" si="1"/>
        <v>17647.7</v>
      </c>
      <c r="N29" s="1">
        <f t="shared" si="2"/>
        <v>13184.3</v>
      </c>
      <c r="O29" s="1">
        <v>1</v>
      </c>
      <c r="P29" s="7">
        <v>2</v>
      </c>
    </row>
    <row r="30" spans="1:16" ht="22.5" customHeight="1" x14ac:dyDescent="0.25">
      <c r="A30" s="22" t="s">
        <v>27</v>
      </c>
      <c r="B30" s="7">
        <f t="shared" ref="B30:P30" si="4">SUM(B11:B29)</f>
        <v>216508.9</v>
      </c>
      <c r="C30" s="7">
        <f t="shared" si="4"/>
        <v>53836.6</v>
      </c>
      <c r="D30" s="7">
        <f t="shared" si="4"/>
        <v>136704</v>
      </c>
      <c r="E30" s="7">
        <f t="shared" si="4"/>
        <v>197230.4</v>
      </c>
      <c r="F30" s="7">
        <f t="shared" si="3"/>
        <v>91.1</v>
      </c>
      <c r="G30" s="7">
        <f t="shared" si="4"/>
        <v>82018.899999999994</v>
      </c>
      <c r="H30" s="7">
        <f t="shared" si="4"/>
        <v>61417.4</v>
      </c>
      <c r="I30" s="7">
        <f t="shared" si="4"/>
        <v>127164.1</v>
      </c>
      <c r="J30" s="7">
        <f t="shared" si="4"/>
        <v>96639.4</v>
      </c>
      <c r="K30" s="7">
        <f t="shared" si="4"/>
        <v>124334.7</v>
      </c>
      <c r="L30" s="7">
        <f t="shared" si="4"/>
        <v>90173.5</v>
      </c>
      <c r="M30" s="1">
        <f t="shared" si="1"/>
        <v>550026.6</v>
      </c>
      <c r="N30" s="1">
        <f>E30+H30+J30+L30</f>
        <v>445460.7</v>
      </c>
      <c r="O30" s="1">
        <f t="shared" si="4"/>
        <v>20</v>
      </c>
      <c r="P30" s="1">
        <f t="shared" si="4"/>
        <v>26.3</v>
      </c>
    </row>
    <row r="31" spans="1:16" ht="15.75" x14ac:dyDescent="0.25">
      <c r="G31" s="19"/>
    </row>
  </sheetData>
  <mergeCells count="39">
    <mergeCell ref="A1:P2"/>
    <mergeCell ref="A3:A7"/>
    <mergeCell ref="B3:P3"/>
    <mergeCell ref="B4:F4"/>
    <mergeCell ref="G4:H4"/>
    <mergeCell ref="I4:J4"/>
    <mergeCell ref="K4:L4"/>
    <mergeCell ref="M4:N4"/>
    <mergeCell ref="O4:O7"/>
    <mergeCell ref="P4:P7"/>
    <mergeCell ref="M5:M7"/>
    <mergeCell ref="N5:N7"/>
    <mergeCell ref="B5:B7"/>
    <mergeCell ref="C5:C7"/>
    <mergeCell ref="D5:D7"/>
    <mergeCell ref="F5:F7"/>
    <mergeCell ref="G5:G7"/>
    <mergeCell ref="H5:H7"/>
    <mergeCell ref="A8:A10"/>
    <mergeCell ref="B8:B9"/>
    <mergeCell ref="C8:C9"/>
    <mergeCell ref="D8:D9"/>
    <mergeCell ref="F8:F9"/>
    <mergeCell ref="N8:N10"/>
    <mergeCell ref="O8:O10"/>
    <mergeCell ref="P8:P10"/>
    <mergeCell ref="E5:E7"/>
    <mergeCell ref="E8:E9"/>
    <mergeCell ref="H8:H10"/>
    <mergeCell ref="I8:I10"/>
    <mergeCell ref="J8:J10"/>
    <mergeCell ref="K8:K10"/>
    <mergeCell ref="L8:L10"/>
    <mergeCell ref="M8:M10"/>
    <mergeCell ref="G8:G10"/>
    <mergeCell ref="I5:I7"/>
    <mergeCell ref="J5:J7"/>
    <mergeCell ref="K5:K7"/>
    <mergeCell ref="L5:L7"/>
  </mergeCells>
  <pageMargins left="0.51181102362204722" right="0.19685039370078741" top="0.35433070866141736" bottom="0.35433070866141736" header="0.31496062992125984" footer="0.31496062992125984"/>
  <pageSetup paperSize="9" scale="48" orientation="landscape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tabSelected="1" topLeftCell="A4" zoomScaleNormal="100" zoomScaleSheetLayoutView="100" workbookViewId="0">
      <selection activeCell="T16" sqref="T16"/>
    </sheetView>
  </sheetViews>
  <sheetFormatPr defaultRowHeight="15" x14ac:dyDescent="0.25"/>
  <cols>
    <col min="1" max="1" width="38.85546875" customWidth="1"/>
    <col min="2" max="2" width="27.42578125" customWidth="1"/>
    <col min="3" max="3" width="24.5703125" customWidth="1"/>
    <col min="4" max="4" width="17.42578125" customWidth="1"/>
    <col min="5" max="5" width="28.7109375" customWidth="1"/>
    <col min="6" max="6" width="17.42578125" customWidth="1"/>
    <col min="7" max="7" width="21.85546875" customWidth="1"/>
    <col min="8" max="8" width="30.5703125" customWidth="1"/>
    <col min="9" max="9" width="34.7109375" customWidth="1"/>
    <col min="10" max="10" width="22.28515625" customWidth="1"/>
    <col min="11" max="11" width="20.42578125" customWidth="1"/>
    <col min="12" max="12" width="22.5703125" customWidth="1"/>
    <col min="13" max="13" width="26.5703125" customWidth="1"/>
    <col min="14" max="14" width="17.28515625" customWidth="1"/>
    <col min="15" max="15" width="22.7109375" customWidth="1"/>
    <col min="16" max="16" width="21" customWidth="1"/>
    <col min="17" max="17" width="18.7109375" customWidth="1"/>
    <col min="18" max="18" width="17" customWidth="1"/>
    <col min="19" max="19" width="18.42578125" customWidth="1"/>
    <col min="20" max="20" width="35.7109375" customWidth="1"/>
    <col min="21" max="21" width="14.5703125" customWidth="1"/>
    <col min="22" max="22" width="17.7109375" customWidth="1"/>
    <col min="23" max="23" width="0.5703125" customWidth="1"/>
    <col min="29" max="29" width="12.7109375" customWidth="1"/>
  </cols>
  <sheetData>
    <row r="1" spans="1:26" ht="20.25" customHeight="1" x14ac:dyDescent="0.3">
      <c r="I1" s="83" t="s">
        <v>32</v>
      </c>
      <c r="J1" s="83"/>
      <c r="K1" s="83"/>
      <c r="L1" s="83"/>
      <c r="M1" s="59"/>
    </row>
    <row r="2" spans="1:26" ht="46.5" customHeight="1" x14ac:dyDescent="0.25">
      <c r="A2" s="84" t="s">
        <v>178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6" ht="150" customHeight="1" x14ac:dyDescent="0.3">
      <c r="A3" s="63" t="s">
        <v>33</v>
      </c>
      <c r="B3" s="85" t="s">
        <v>77</v>
      </c>
      <c r="C3" s="86"/>
      <c r="D3" s="87"/>
      <c r="E3" s="88" t="s">
        <v>0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63" t="s">
        <v>1</v>
      </c>
      <c r="U3" s="63" t="s">
        <v>2</v>
      </c>
      <c r="V3" s="63"/>
      <c r="W3" s="2"/>
      <c r="X3" s="2"/>
      <c r="Y3" s="2"/>
      <c r="Z3" s="2"/>
    </row>
    <row r="4" spans="1:26" ht="57.75" customHeight="1" x14ac:dyDescent="0.3">
      <c r="A4" s="63"/>
      <c r="B4" s="63" t="s">
        <v>3</v>
      </c>
      <c r="C4" s="63" t="s">
        <v>31</v>
      </c>
      <c r="D4" s="70" t="s">
        <v>39</v>
      </c>
      <c r="E4" s="63" t="s">
        <v>104</v>
      </c>
      <c r="F4" s="63" t="s">
        <v>29</v>
      </c>
      <c r="G4" s="63" t="s">
        <v>80</v>
      </c>
      <c r="H4" s="63" t="s">
        <v>42</v>
      </c>
      <c r="I4" s="63" t="s">
        <v>103</v>
      </c>
      <c r="J4" s="74" t="s">
        <v>176</v>
      </c>
      <c r="K4" s="75"/>
      <c r="L4" s="75"/>
      <c r="M4" s="75"/>
      <c r="N4" s="75"/>
      <c r="O4" s="75"/>
      <c r="P4" s="76"/>
      <c r="Q4" s="63" t="s">
        <v>4</v>
      </c>
      <c r="R4" s="65" t="s">
        <v>30</v>
      </c>
      <c r="S4" s="66"/>
      <c r="T4" s="63"/>
      <c r="U4" s="63" t="s">
        <v>5</v>
      </c>
      <c r="V4" s="63" t="s">
        <v>6</v>
      </c>
      <c r="W4" s="2"/>
      <c r="X4" s="2"/>
      <c r="Y4" s="2"/>
      <c r="Z4" s="2"/>
    </row>
    <row r="5" spans="1:26" ht="15.75" customHeight="1" x14ac:dyDescent="0.3">
      <c r="A5" s="63"/>
      <c r="B5" s="63"/>
      <c r="C5" s="64"/>
      <c r="D5" s="89"/>
      <c r="E5" s="64"/>
      <c r="F5" s="64"/>
      <c r="G5" s="64"/>
      <c r="H5" s="64"/>
      <c r="I5" s="64"/>
      <c r="J5" s="77"/>
      <c r="K5" s="78"/>
      <c r="L5" s="78"/>
      <c r="M5" s="78"/>
      <c r="N5" s="78"/>
      <c r="O5" s="78"/>
      <c r="P5" s="79"/>
      <c r="Q5" s="64"/>
      <c r="R5" s="66"/>
      <c r="S5" s="66"/>
      <c r="T5" s="63"/>
      <c r="U5" s="64"/>
      <c r="V5" s="64"/>
      <c r="W5" s="2"/>
      <c r="X5" s="2"/>
      <c r="Y5" s="2"/>
      <c r="Z5" s="2"/>
    </row>
    <row r="6" spans="1:26" ht="17.25" customHeight="1" x14ac:dyDescent="0.3">
      <c r="A6" s="63"/>
      <c r="B6" s="63"/>
      <c r="C6" s="64"/>
      <c r="D6" s="89"/>
      <c r="E6" s="64"/>
      <c r="F6" s="64"/>
      <c r="G6" s="64"/>
      <c r="H6" s="64"/>
      <c r="I6" s="64"/>
      <c r="J6" s="77"/>
      <c r="K6" s="78"/>
      <c r="L6" s="78"/>
      <c r="M6" s="78"/>
      <c r="N6" s="78"/>
      <c r="O6" s="78"/>
      <c r="P6" s="79"/>
      <c r="Q6" s="64"/>
      <c r="R6" s="66"/>
      <c r="S6" s="66"/>
      <c r="T6" s="63"/>
      <c r="U6" s="64"/>
      <c r="V6" s="64"/>
      <c r="W6" s="2"/>
      <c r="X6" s="2"/>
      <c r="Y6" s="2"/>
      <c r="Z6" s="2"/>
    </row>
    <row r="7" spans="1:26" ht="30" customHeight="1" x14ac:dyDescent="0.3">
      <c r="A7" s="63"/>
      <c r="B7" s="63"/>
      <c r="C7" s="64"/>
      <c r="D7" s="89"/>
      <c r="E7" s="64"/>
      <c r="F7" s="64"/>
      <c r="G7" s="64"/>
      <c r="H7" s="64"/>
      <c r="I7" s="64"/>
      <c r="J7" s="80"/>
      <c r="K7" s="81"/>
      <c r="L7" s="81"/>
      <c r="M7" s="81"/>
      <c r="N7" s="81"/>
      <c r="O7" s="81"/>
      <c r="P7" s="82"/>
      <c r="Q7" s="64"/>
      <c r="R7" s="66"/>
      <c r="S7" s="66"/>
      <c r="T7" s="63"/>
      <c r="U7" s="64"/>
      <c r="V7" s="64"/>
      <c r="W7" s="2"/>
      <c r="X7" s="2"/>
      <c r="Y7" s="2"/>
      <c r="Z7" s="2"/>
    </row>
    <row r="8" spans="1:26" ht="30.75" customHeight="1" x14ac:dyDescent="0.3">
      <c r="A8" s="63"/>
      <c r="B8" s="63"/>
      <c r="C8" s="64"/>
      <c r="D8" s="89"/>
      <c r="E8" s="64"/>
      <c r="F8" s="64"/>
      <c r="G8" s="64"/>
      <c r="H8" s="64"/>
      <c r="I8" s="64"/>
      <c r="J8" s="63" t="s">
        <v>34</v>
      </c>
      <c r="K8" s="67" t="s">
        <v>7</v>
      </c>
      <c r="L8" s="68"/>
      <c r="M8" s="68"/>
      <c r="N8" s="68"/>
      <c r="O8" s="68"/>
      <c r="P8" s="69"/>
      <c r="Q8" s="64"/>
      <c r="R8" s="65" t="s">
        <v>35</v>
      </c>
      <c r="S8" s="65" t="s">
        <v>61</v>
      </c>
      <c r="T8" s="63"/>
      <c r="U8" s="64"/>
      <c r="V8" s="64"/>
      <c r="W8" s="2"/>
      <c r="X8" s="2"/>
      <c r="Y8" s="2"/>
      <c r="Z8" s="2"/>
    </row>
    <row r="9" spans="1:26" ht="30.75" customHeight="1" x14ac:dyDescent="0.3">
      <c r="A9" s="63"/>
      <c r="B9" s="63"/>
      <c r="C9" s="64"/>
      <c r="D9" s="89"/>
      <c r="E9" s="64"/>
      <c r="F9" s="64"/>
      <c r="G9" s="64"/>
      <c r="H9" s="64"/>
      <c r="I9" s="64"/>
      <c r="J9" s="63"/>
      <c r="K9" s="70" t="s">
        <v>8</v>
      </c>
      <c r="L9" s="72" t="s">
        <v>62</v>
      </c>
      <c r="M9" s="73"/>
      <c r="N9" s="70" t="s">
        <v>9</v>
      </c>
      <c r="O9" s="90" t="s">
        <v>62</v>
      </c>
      <c r="P9" s="90"/>
      <c r="Q9" s="64"/>
      <c r="R9" s="65"/>
      <c r="S9" s="65"/>
      <c r="T9" s="63"/>
      <c r="U9" s="64"/>
      <c r="V9" s="64"/>
      <c r="W9" s="2"/>
      <c r="X9" s="2"/>
      <c r="Y9" s="2"/>
      <c r="Z9" s="2"/>
    </row>
    <row r="10" spans="1:26" ht="201.75" customHeight="1" thickBot="1" x14ac:dyDescent="0.35">
      <c r="A10" s="63"/>
      <c r="B10" s="70"/>
      <c r="C10" s="64"/>
      <c r="D10" s="71"/>
      <c r="E10" s="64"/>
      <c r="F10" s="64"/>
      <c r="G10" s="64"/>
      <c r="H10" s="64"/>
      <c r="I10" s="64"/>
      <c r="J10" s="63"/>
      <c r="K10" s="71"/>
      <c r="L10" s="25" t="s">
        <v>73</v>
      </c>
      <c r="M10" s="25" t="s">
        <v>74</v>
      </c>
      <c r="N10" s="71"/>
      <c r="O10" s="31" t="s">
        <v>75</v>
      </c>
      <c r="P10" s="31" t="s">
        <v>76</v>
      </c>
      <c r="Q10" s="64"/>
      <c r="R10" s="65"/>
      <c r="S10" s="65"/>
      <c r="T10" s="63"/>
      <c r="U10" s="64"/>
      <c r="V10" s="64"/>
      <c r="W10" s="2"/>
      <c r="X10" s="2"/>
      <c r="Y10" s="2"/>
      <c r="Z10" s="2"/>
    </row>
    <row r="11" spans="1:26" ht="27" customHeight="1" thickBot="1" x14ac:dyDescent="0.3">
      <c r="A11" s="15">
        <v>1</v>
      </c>
      <c r="B11" s="51">
        <v>2</v>
      </c>
      <c r="C11" s="9">
        <v>3</v>
      </c>
      <c r="D11" s="9" t="s">
        <v>40</v>
      </c>
      <c r="E11" s="60" t="s">
        <v>177</v>
      </c>
      <c r="F11" s="9">
        <v>5</v>
      </c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5">
        <v>11</v>
      </c>
      <c r="M11" s="9" t="s">
        <v>59</v>
      </c>
      <c r="N11" s="9">
        <v>12</v>
      </c>
      <c r="O11" s="9" t="s">
        <v>60</v>
      </c>
      <c r="P11" s="9" t="s">
        <v>78</v>
      </c>
      <c r="Q11" s="9">
        <v>13</v>
      </c>
      <c r="R11" s="9">
        <v>14</v>
      </c>
      <c r="S11" s="9">
        <v>15</v>
      </c>
      <c r="T11" s="9">
        <v>16</v>
      </c>
      <c r="U11" s="9">
        <v>17</v>
      </c>
      <c r="V11" s="9">
        <v>18</v>
      </c>
    </row>
    <row r="12" spans="1:26" ht="85.5" customHeight="1" x14ac:dyDescent="0.25">
      <c r="A12" s="12" t="s">
        <v>10</v>
      </c>
      <c r="B12" s="50">
        <v>211830.9</v>
      </c>
      <c r="C12" s="1">
        <v>101321.3</v>
      </c>
      <c r="D12" s="1">
        <f>C12/B12*100</f>
        <v>47.8</v>
      </c>
      <c r="E12" s="1">
        <v>6.1</v>
      </c>
      <c r="F12" s="1">
        <f t="shared" ref="F12:F15" si="0">B12*E12%</f>
        <v>12921.7</v>
      </c>
      <c r="G12" s="1">
        <f t="shared" ref="G12:G30" si="1">(F12+L12+M12+P12+O12)</f>
        <v>12921.7</v>
      </c>
      <c r="H12" s="1">
        <f t="shared" ref="H12:H30" si="2">C12*E12%</f>
        <v>6180.6</v>
      </c>
      <c r="I12" s="1">
        <f t="shared" ref="I12:I31" si="3">(H12+L12+M12+P12+O12)</f>
        <v>6180.6</v>
      </c>
      <c r="J12" s="1">
        <f t="shared" ref="J12:J29" si="4">K12+N12</f>
        <v>12891</v>
      </c>
      <c r="K12" s="1">
        <v>6033.9</v>
      </c>
      <c r="L12" s="1"/>
      <c r="M12" s="1"/>
      <c r="N12" s="1">
        <v>6857.1</v>
      </c>
      <c r="O12" s="1">
        <v>0</v>
      </c>
      <c r="P12" s="1">
        <v>0</v>
      </c>
      <c r="Q12" s="1">
        <v>6421</v>
      </c>
      <c r="R12" s="7">
        <f t="shared" ref="R12:R30" si="5">J12-G12</f>
        <v>-30.7</v>
      </c>
      <c r="S12" s="7">
        <f t="shared" ref="S12:S30" si="6">Q12-I12</f>
        <v>240.4</v>
      </c>
      <c r="T12" s="61" t="s">
        <v>187</v>
      </c>
      <c r="U12" s="1">
        <v>2</v>
      </c>
      <c r="V12" s="7">
        <v>3.5</v>
      </c>
    </row>
    <row r="13" spans="1:26" ht="50.25" customHeight="1" x14ac:dyDescent="0.25">
      <c r="A13" s="12" t="s">
        <v>43</v>
      </c>
      <c r="B13" s="1">
        <v>12745.5</v>
      </c>
      <c r="C13" s="1">
        <v>5213.6000000000004</v>
      </c>
      <c r="D13" s="1">
        <f t="shared" ref="D13:D31" si="7">C13/B13*100</f>
        <v>40.9</v>
      </c>
      <c r="E13" s="1">
        <v>29.3</v>
      </c>
      <c r="F13" s="1">
        <f t="shared" si="0"/>
        <v>3734.4</v>
      </c>
      <c r="G13" s="1">
        <f t="shared" si="1"/>
        <v>3734.4</v>
      </c>
      <c r="H13" s="1">
        <f t="shared" si="2"/>
        <v>1527.6</v>
      </c>
      <c r="I13" s="1">
        <f t="shared" si="3"/>
        <v>1527.6</v>
      </c>
      <c r="J13" s="1">
        <f t="shared" si="4"/>
        <v>3645.5</v>
      </c>
      <c r="K13" s="7">
        <v>2600</v>
      </c>
      <c r="L13" s="1"/>
      <c r="M13" s="1"/>
      <c r="N13" s="7">
        <v>1045.5</v>
      </c>
      <c r="O13" s="7">
        <v>0</v>
      </c>
      <c r="P13" s="7">
        <v>0</v>
      </c>
      <c r="Q13" s="1">
        <v>1527.6</v>
      </c>
      <c r="R13" s="3">
        <f t="shared" si="5"/>
        <v>-88.9</v>
      </c>
      <c r="S13" s="3">
        <f t="shared" si="6"/>
        <v>0</v>
      </c>
      <c r="T13" s="24"/>
      <c r="U13" s="1">
        <v>1</v>
      </c>
      <c r="V13" s="7">
        <v>1</v>
      </c>
    </row>
    <row r="14" spans="1:26" ht="45" customHeight="1" x14ac:dyDescent="0.25">
      <c r="A14" s="13" t="s">
        <v>11</v>
      </c>
      <c r="B14" s="1">
        <v>29155.7</v>
      </c>
      <c r="C14" s="1">
        <v>11221.5</v>
      </c>
      <c r="D14" s="1">
        <f t="shared" si="7"/>
        <v>38.5</v>
      </c>
      <c r="E14" s="1">
        <v>13.2</v>
      </c>
      <c r="F14" s="1">
        <f t="shared" si="0"/>
        <v>3848.6</v>
      </c>
      <c r="G14" s="1">
        <f t="shared" si="1"/>
        <v>3848.6</v>
      </c>
      <c r="H14" s="1">
        <f t="shared" si="2"/>
        <v>1481.2</v>
      </c>
      <c r="I14" s="1">
        <f t="shared" si="3"/>
        <v>1481.2</v>
      </c>
      <c r="J14" s="1">
        <f t="shared" si="4"/>
        <v>2957.7</v>
      </c>
      <c r="K14" s="7">
        <v>2957.7</v>
      </c>
      <c r="L14" s="1"/>
      <c r="M14" s="7"/>
      <c r="N14" s="1">
        <v>0</v>
      </c>
      <c r="O14" s="1">
        <v>0</v>
      </c>
      <c r="P14" s="1">
        <v>0</v>
      </c>
      <c r="Q14" s="1">
        <v>1098.2</v>
      </c>
      <c r="R14" s="7">
        <f t="shared" si="5"/>
        <v>-890.9</v>
      </c>
      <c r="S14" s="7">
        <f t="shared" si="6"/>
        <v>-383</v>
      </c>
      <c r="T14" s="16"/>
      <c r="U14" s="1">
        <v>1</v>
      </c>
      <c r="V14" s="1">
        <v>0</v>
      </c>
    </row>
    <row r="15" spans="1:26" ht="60" customHeight="1" x14ac:dyDescent="0.25">
      <c r="A15" s="13" t="s">
        <v>12</v>
      </c>
      <c r="B15" s="7">
        <v>25985.4</v>
      </c>
      <c r="C15" s="1">
        <v>14549.7</v>
      </c>
      <c r="D15" s="1">
        <f t="shared" si="7"/>
        <v>56</v>
      </c>
      <c r="E15" s="1">
        <v>23.3</v>
      </c>
      <c r="F15" s="1">
        <f t="shared" si="0"/>
        <v>6054.6</v>
      </c>
      <c r="G15" s="1">
        <f t="shared" si="1"/>
        <v>6054.6</v>
      </c>
      <c r="H15" s="1">
        <f>C15*E15%</f>
        <v>3390.1</v>
      </c>
      <c r="I15" s="1">
        <f t="shared" si="3"/>
        <v>3390.1</v>
      </c>
      <c r="J15" s="1">
        <f t="shared" si="4"/>
        <v>5656.4</v>
      </c>
      <c r="K15" s="1">
        <v>2657.5</v>
      </c>
      <c r="L15" s="1"/>
      <c r="M15" s="7"/>
      <c r="N15" s="1">
        <v>2998.9</v>
      </c>
      <c r="O15" s="1">
        <v>0</v>
      </c>
      <c r="P15" s="1">
        <v>0</v>
      </c>
      <c r="Q15" s="1">
        <v>2794.7</v>
      </c>
      <c r="R15" s="7">
        <f t="shared" si="5"/>
        <v>-398.2</v>
      </c>
      <c r="S15" s="7">
        <f t="shared" si="6"/>
        <v>-595.4</v>
      </c>
      <c r="T15" s="16"/>
      <c r="U15" s="1">
        <v>1</v>
      </c>
      <c r="V15" s="1">
        <v>2</v>
      </c>
    </row>
    <row r="16" spans="1:26" ht="48.75" customHeight="1" x14ac:dyDescent="0.25">
      <c r="A16" s="13" t="s">
        <v>13</v>
      </c>
      <c r="B16" s="1">
        <v>30227.599999999999</v>
      </c>
      <c r="C16" s="1">
        <v>15063.7</v>
      </c>
      <c r="D16" s="1">
        <f t="shared" si="7"/>
        <v>49.8</v>
      </c>
      <c r="E16" s="1">
        <v>19.8</v>
      </c>
      <c r="F16" s="1">
        <f>B16*E16%</f>
        <v>5985.1</v>
      </c>
      <c r="G16" s="1">
        <f t="shared" si="1"/>
        <v>5985.1</v>
      </c>
      <c r="H16" s="1">
        <f t="shared" si="2"/>
        <v>2982.6</v>
      </c>
      <c r="I16" s="1">
        <f t="shared" si="3"/>
        <v>2982.6</v>
      </c>
      <c r="J16" s="1">
        <f t="shared" si="4"/>
        <v>5771.5</v>
      </c>
      <c r="K16" s="1">
        <v>3177.5</v>
      </c>
      <c r="L16" s="1"/>
      <c r="M16" s="7"/>
      <c r="N16" s="1">
        <v>2594</v>
      </c>
      <c r="O16" s="1">
        <v>0</v>
      </c>
      <c r="P16" s="1">
        <v>0</v>
      </c>
      <c r="Q16" s="1">
        <v>2771.6</v>
      </c>
      <c r="R16" s="7">
        <f t="shared" si="5"/>
        <v>-213.6</v>
      </c>
      <c r="S16" s="7">
        <f t="shared" si="6"/>
        <v>-211</v>
      </c>
      <c r="T16" s="16"/>
      <c r="U16" s="1">
        <v>1</v>
      </c>
      <c r="V16" s="1">
        <v>1</v>
      </c>
    </row>
    <row r="17" spans="1:22" ht="54" customHeight="1" x14ac:dyDescent="0.25">
      <c r="A17" s="13" t="s">
        <v>14</v>
      </c>
      <c r="B17" s="1">
        <v>14391.6</v>
      </c>
      <c r="C17" s="1">
        <v>7389.2</v>
      </c>
      <c r="D17" s="1">
        <f t="shared" si="7"/>
        <v>51.3</v>
      </c>
      <c r="E17" s="1">
        <v>23.7</v>
      </c>
      <c r="F17" s="1">
        <f t="shared" ref="F17:F30" si="8">B17*E17%</f>
        <v>3410.8</v>
      </c>
      <c r="G17" s="1">
        <f t="shared" si="1"/>
        <v>3410.8</v>
      </c>
      <c r="H17" s="1">
        <f t="shared" si="2"/>
        <v>1751.2</v>
      </c>
      <c r="I17" s="1">
        <f t="shared" si="3"/>
        <v>1751.2</v>
      </c>
      <c r="J17" s="1">
        <f t="shared" si="4"/>
        <v>3271.4</v>
      </c>
      <c r="K17" s="1">
        <v>2145.3000000000002</v>
      </c>
      <c r="L17" s="1"/>
      <c r="M17" s="7"/>
      <c r="N17" s="1">
        <v>1126.0999999999999</v>
      </c>
      <c r="O17" s="1">
        <v>0</v>
      </c>
      <c r="P17" s="1">
        <v>0</v>
      </c>
      <c r="Q17" s="1">
        <v>1634.7</v>
      </c>
      <c r="R17" s="3">
        <f t="shared" si="5"/>
        <v>-139.4</v>
      </c>
      <c r="S17" s="7">
        <f t="shared" si="6"/>
        <v>-116.5</v>
      </c>
      <c r="T17" s="16"/>
      <c r="U17" s="1">
        <v>1</v>
      </c>
      <c r="V17" s="1">
        <v>1</v>
      </c>
    </row>
    <row r="18" spans="1:22" ht="57.75" customHeight="1" x14ac:dyDescent="0.25">
      <c r="A18" s="13" t="s">
        <v>15</v>
      </c>
      <c r="B18" s="1">
        <v>18212.5</v>
      </c>
      <c r="C18" s="1">
        <v>9191.7999999999993</v>
      </c>
      <c r="D18" s="1">
        <f t="shared" si="7"/>
        <v>50.5</v>
      </c>
      <c r="E18" s="1">
        <v>21.1</v>
      </c>
      <c r="F18" s="1">
        <f t="shared" si="8"/>
        <v>3842.8</v>
      </c>
      <c r="G18" s="1">
        <f t="shared" si="1"/>
        <v>3842.8</v>
      </c>
      <c r="H18" s="1">
        <f t="shared" si="2"/>
        <v>1939.5</v>
      </c>
      <c r="I18" s="1">
        <f t="shared" si="3"/>
        <v>1939.5</v>
      </c>
      <c r="J18" s="1">
        <f t="shared" si="4"/>
        <v>3802.3</v>
      </c>
      <c r="K18" s="1">
        <v>2563</v>
      </c>
      <c r="L18" s="1"/>
      <c r="M18" s="1"/>
      <c r="N18" s="1">
        <v>1239.3</v>
      </c>
      <c r="O18" s="1">
        <v>0</v>
      </c>
      <c r="P18" s="1">
        <v>0</v>
      </c>
      <c r="Q18" s="1">
        <v>1799.1</v>
      </c>
      <c r="R18" s="7">
        <f t="shared" si="5"/>
        <v>-40.5</v>
      </c>
      <c r="S18" s="3">
        <f t="shared" si="6"/>
        <v>-140.4</v>
      </c>
      <c r="T18" s="18"/>
      <c r="U18" s="1">
        <v>1</v>
      </c>
      <c r="V18" s="1">
        <v>1</v>
      </c>
    </row>
    <row r="19" spans="1:22" ht="57.75" customHeight="1" x14ac:dyDescent="0.25">
      <c r="A19" s="13" t="s">
        <v>16</v>
      </c>
      <c r="B19" s="1">
        <v>19943</v>
      </c>
      <c r="C19" s="1">
        <v>9196</v>
      </c>
      <c r="D19" s="1">
        <f t="shared" si="7"/>
        <v>46.1</v>
      </c>
      <c r="E19" s="1">
        <v>20.399999999999999</v>
      </c>
      <c r="F19" s="1">
        <f t="shared" si="8"/>
        <v>4068.4</v>
      </c>
      <c r="G19" s="1">
        <f t="shared" si="1"/>
        <v>4068.4</v>
      </c>
      <c r="H19" s="1">
        <f t="shared" si="2"/>
        <v>1876</v>
      </c>
      <c r="I19" s="1">
        <f t="shared" si="3"/>
        <v>1876</v>
      </c>
      <c r="J19" s="1">
        <f t="shared" si="4"/>
        <v>4068.4</v>
      </c>
      <c r="K19" s="7">
        <v>2746.1</v>
      </c>
      <c r="L19" s="1"/>
      <c r="M19" s="1"/>
      <c r="N19" s="1">
        <v>1322.3</v>
      </c>
      <c r="O19" s="1">
        <v>0</v>
      </c>
      <c r="P19" s="1">
        <v>0</v>
      </c>
      <c r="Q19" s="1">
        <v>1781.6</v>
      </c>
      <c r="R19" s="7">
        <f t="shared" si="5"/>
        <v>0</v>
      </c>
      <c r="S19" s="7">
        <f t="shared" si="6"/>
        <v>-94.4</v>
      </c>
      <c r="T19" s="16"/>
      <c r="U19" s="1">
        <v>1</v>
      </c>
      <c r="V19" s="7">
        <v>1</v>
      </c>
    </row>
    <row r="20" spans="1:22" ht="55.5" customHeight="1" x14ac:dyDescent="0.25">
      <c r="A20" s="13" t="s">
        <v>17</v>
      </c>
      <c r="B20" s="1">
        <v>21937.3</v>
      </c>
      <c r="C20" s="1">
        <v>11064.7</v>
      </c>
      <c r="D20" s="1">
        <f t="shared" si="7"/>
        <v>50.4</v>
      </c>
      <c r="E20" s="1">
        <v>21.9</v>
      </c>
      <c r="F20" s="1">
        <f t="shared" si="8"/>
        <v>4804.3</v>
      </c>
      <c r="G20" s="1">
        <f>(F20+L20+M20+P20+O20)</f>
        <v>4804.3</v>
      </c>
      <c r="H20" s="1">
        <f t="shared" si="2"/>
        <v>2423.1999999999998</v>
      </c>
      <c r="I20" s="1">
        <f t="shared" si="3"/>
        <v>2423.1999999999998</v>
      </c>
      <c r="J20" s="1">
        <f t="shared" si="4"/>
        <v>4280.1000000000004</v>
      </c>
      <c r="K20" s="1">
        <v>3026</v>
      </c>
      <c r="L20" s="1"/>
      <c r="M20" s="1"/>
      <c r="N20" s="1">
        <v>1254.0999999999999</v>
      </c>
      <c r="O20" s="1">
        <v>0</v>
      </c>
      <c r="P20" s="1">
        <v>0</v>
      </c>
      <c r="Q20" s="1">
        <v>2178.6999999999998</v>
      </c>
      <c r="R20" s="7">
        <f t="shared" si="5"/>
        <v>-524.20000000000005</v>
      </c>
      <c r="S20" s="7">
        <f t="shared" si="6"/>
        <v>-244.5</v>
      </c>
      <c r="U20" s="1">
        <v>1</v>
      </c>
      <c r="V20" s="1">
        <v>1</v>
      </c>
    </row>
    <row r="21" spans="1:22" ht="57.75" customHeight="1" x14ac:dyDescent="0.25">
      <c r="A21" s="13" t="s">
        <v>18</v>
      </c>
      <c r="B21" s="1">
        <v>21679.1</v>
      </c>
      <c r="C21" s="1">
        <v>10878.2</v>
      </c>
      <c r="D21" s="1">
        <f t="shared" si="7"/>
        <v>50.2</v>
      </c>
      <c r="E21" s="1">
        <v>22.2</v>
      </c>
      <c r="F21" s="1">
        <f t="shared" si="8"/>
        <v>4812.8</v>
      </c>
      <c r="G21" s="1">
        <f t="shared" si="1"/>
        <v>4812.8</v>
      </c>
      <c r="H21" s="1">
        <f t="shared" si="2"/>
        <v>2415</v>
      </c>
      <c r="I21" s="1">
        <f t="shared" si="3"/>
        <v>2415</v>
      </c>
      <c r="J21" s="7">
        <f t="shared" si="4"/>
        <v>4209.8999999999996</v>
      </c>
      <c r="K21" s="7">
        <v>2799.8</v>
      </c>
      <c r="L21" s="1"/>
      <c r="M21" s="1"/>
      <c r="N21" s="1">
        <v>1410.1</v>
      </c>
      <c r="O21" s="1">
        <v>0</v>
      </c>
      <c r="P21" s="1">
        <v>0</v>
      </c>
      <c r="Q21" s="1">
        <v>2222.9</v>
      </c>
      <c r="R21" s="3">
        <f t="shared" si="5"/>
        <v>-602.9</v>
      </c>
      <c r="S21" s="7">
        <f t="shared" si="6"/>
        <v>-192.1</v>
      </c>
      <c r="T21" s="41"/>
      <c r="U21" s="1">
        <v>1</v>
      </c>
      <c r="V21" s="1">
        <v>1</v>
      </c>
    </row>
    <row r="22" spans="1:22" ht="57.75" customHeight="1" x14ac:dyDescent="0.25">
      <c r="A22" s="13" t="s">
        <v>19</v>
      </c>
      <c r="B22" s="7">
        <v>29595.7</v>
      </c>
      <c r="C22" s="7">
        <v>15463</v>
      </c>
      <c r="D22" s="1">
        <f t="shared" si="7"/>
        <v>52.2</v>
      </c>
      <c r="E22" s="1">
        <v>21.8</v>
      </c>
      <c r="F22" s="1">
        <f t="shared" si="8"/>
        <v>6451.9</v>
      </c>
      <c r="G22" s="7">
        <f t="shared" si="1"/>
        <v>6451.9</v>
      </c>
      <c r="H22" s="7">
        <f t="shared" si="2"/>
        <v>3370.9</v>
      </c>
      <c r="I22" s="7">
        <f t="shared" si="3"/>
        <v>3370.9</v>
      </c>
      <c r="J22" s="7">
        <f t="shared" si="4"/>
        <v>5992.6</v>
      </c>
      <c r="K22" s="1">
        <v>3173.3</v>
      </c>
      <c r="L22" s="1"/>
      <c r="M22" s="1"/>
      <c r="N22" s="1">
        <v>2819.3</v>
      </c>
      <c r="O22" s="1">
        <v>0</v>
      </c>
      <c r="P22" s="1">
        <v>0</v>
      </c>
      <c r="Q22" s="1">
        <v>3171.7</v>
      </c>
      <c r="R22" s="7">
        <f t="shared" si="5"/>
        <v>-459.3</v>
      </c>
      <c r="S22" s="7">
        <f t="shared" si="6"/>
        <v>-199.2</v>
      </c>
      <c r="T22" s="16"/>
      <c r="U22" s="1">
        <v>1</v>
      </c>
      <c r="V22" s="1">
        <v>2</v>
      </c>
    </row>
    <row r="23" spans="1:22" ht="69.75" customHeight="1" x14ac:dyDescent="0.25">
      <c r="A23" s="13" t="s">
        <v>20</v>
      </c>
      <c r="B23" s="1">
        <v>35095</v>
      </c>
      <c r="C23" s="1">
        <v>12863.1</v>
      </c>
      <c r="D23" s="1">
        <f t="shared" si="7"/>
        <v>36.700000000000003</v>
      </c>
      <c r="E23" s="1">
        <v>19.8</v>
      </c>
      <c r="F23" s="1">
        <f t="shared" si="8"/>
        <v>6948.8</v>
      </c>
      <c r="G23" s="7">
        <f t="shared" si="1"/>
        <v>6948.8</v>
      </c>
      <c r="H23" s="7">
        <f t="shared" si="2"/>
        <v>2546.9</v>
      </c>
      <c r="I23" s="7">
        <f t="shared" si="3"/>
        <v>2546.9</v>
      </c>
      <c r="J23" s="7">
        <f t="shared" si="4"/>
        <v>5693.3</v>
      </c>
      <c r="K23" s="1">
        <v>2928.8</v>
      </c>
      <c r="L23" s="1"/>
      <c r="M23" s="1"/>
      <c r="N23" s="1">
        <v>2764.5</v>
      </c>
      <c r="O23" s="1">
        <v>0</v>
      </c>
      <c r="P23" s="1">
        <v>0</v>
      </c>
      <c r="Q23" s="1">
        <v>3176.4</v>
      </c>
      <c r="R23" s="7">
        <f t="shared" si="5"/>
        <v>-1255.5</v>
      </c>
      <c r="S23" s="7">
        <f t="shared" si="6"/>
        <v>629.5</v>
      </c>
      <c r="T23" s="16" t="s">
        <v>185</v>
      </c>
      <c r="U23" s="1">
        <v>1</v>
      </c>
      <c r="V23" s="7">
        <v>2</v>
      </c>
    </row>
    <row r="24" spans="1:22" ht="61.5" customHeight="1" x14ac:dyDescent="0.25">
      <c r="A24" s="13" t="s">
        <v>28</v>
      </c>
      <c r="B24" s="1">
        <v>24825.1</v>
      </c>
      <c r="C24" s="1">
        <v>11677.8</v>
      </c>
      <c r="D24" s="36">
        <f t="shared" si="7"/>
        <v>47.04</v>
      </c>
      <c r="E24" s="1">
        <v>14.3</v>
      </c>
      <c r="F24" s="1">
        <f t="shared" si="8"/>
        <v>3550</v>
      </c>
      <c r="G24" s="7">
        <f t="shared" si="1"/>
        <v>3550</v>
      </c>
      <c r="H24" s="7">
        <f t="shared" si="2"/>
        <v>1669.9</v>
      </c>
      <c r="I24" s="7">
        <f t="shared" si="3"/>
        <v>1669.9</v>
      </c>
      <c r="J24" s="7">
        <f t="shared" si="4"/>
        <v>3511.9</v>
      </c>
      <c r="K24" s="1">
        <v>2383.6999999999998</v>
      </c>
      <c r="L24" s="1"/>
      <c r="M24" s="1"/>
      <c r="N24" s="1">
        <v>1128.2</v>
      </c>
      <c r="O24" s="1">
        <v>0</v>
      </c>
      <c r="P24" s="1">
        <v>0</v>
      </c>
      <c r="Q24" s="1">
        <v>1498.2</v>
      </c>
      <c r="R24" s="7">
        <f t="shared" si="5"/>
        <v>-38.1</v>
      </c>
      <c r="S24" s="7">
        <f t="shared" si="6"/>
        <v>-171.7</v>
      </c>
      <c r="T24" s="24"/>
      <c r="U24" s="1">
        <v>1</v>
      </c>
      <c r="V24" s="1">
        <v>1</v>
      </c>
    </row>
    <row r="25" spans="1:22" ht="51" customHeight="1" x14ac:dyDescent="0.25">
      <c r="A25" s="13" t="s">
        <v>21</v>
      </c>
      <c r="B25" s="1">
        <v>25413.3</v>
      </c>
      <c r="C25" s="1">
        <v>13619.4</v>
      </c>
      <c r="D25" s="1">
        <f t="shared" si="7"/>
        <v>53.6</v>
      </c>
      <c r="E25" s="1">
        <v>19.2</v>
      </c>
      <c r="F25" s="1">
        <f t="shared" si="8"/>
        <v>4879.3999999999996</v>
      </c>
      <c r="G25" s="1">
        <f t="shared" si="1"/>
        <v>4879.3999999999996</v>
      </c>
      <c r="H25" s="1">
        <f t="shared" si="2"/>
        <v>2614.9</v>
      </c>
      <c r="I25" s="1">
        <f t="shared" si="3"/>
        <v>2614.9</v>
      </c>
      <c r="J25" s="1">
        <f t="shared" si="4"/>
        <v>4260.8999999999996</v>
      </c>
      <c r="K25" s="1">
        <v>2979.6</v>
      </c>
      <c r="L25" s="1"/>
      <c r="M25" s="1"/>
      <c r="N25" s="1">
        <v>1281.3</v>
      </c>
      <c r="O25" s="1">
        <v>0</v>
      </c>
      <c r="P25" s="1">
        <v>0</v>
      </c>
      <c r="Q25" s="7">
        <v>2358.8000000000002</v>
      </c>
      <c r="R25" s="7">
        <f t="shared" si="5"/>
        <v>-618.5</v>
      </c>
      <c r="S25" s="7">
        <f t="shared" si="6"/>
        <v>-256.10000000000002</v>
      </c>
      <c r="T25" s="16"/>
      <c r="U25" s="1">
        <v>1</v>
      </c>
      <c r="V25" s="1">
        <v>1</v>
      </c>
    </row>
    <row r="26" spans="1:22" ht="51.75" customHeight="1" x14ac:dyDescent="0.25">
      <c r="A26" s="13" t="s">
        <v>22</v>
      </c>
      <c r="B26" s="1">
        <v>19400.099999999999</v>
      </c>
      <c r="C26" s="1">
        <v>9609.7000000000007</v>
      </c>
      <c r="D26" s="1">
        <f t="shared" si="7"/>
        <v>49.5</v>
      </c>
      <c r="E26" s="1">
        <v>24.3</v>
      </c>
      <c r="F26" s="1">
        <f t="shared" si="8"/>
        <v>4714.2</v>
      </c>
      <c r="G26" s="1">
        <f t="shared" si="1"/>
        <v>4714.2</v>
      </c>
      <c r="H26" s="1">
        <f t="shared" si="2"/>
        <v>2335.1999999999998</v>
      </c>
      <c r="I26" s="1">
        <f t="shared" si="3"/>
        <v>2335.1999999999998</v>
      </c>
      <c r="J26" s="1">
        <f t="shared" si="4"/>
        <v>4011.6</v>
      </c>
      <c r="K26" s="7">
        <v>2886.4</v>
      </c>
      <c r="L26" s="1"/>
      <c r="M26" s="1"/>
      <c r="N26" s="1">
        <v>1125.2</v>
      </c>
      <c r="O26" s="1">
        <v>0</v>
      </c>
      <c r="P26" s="1">
        <v>0</v>
      </c>
      <c r="Q26" s="1">
        <v>2113.1999999999998</v>
      </c>
      <c r="R26" s="7">
        <f t="shared" si="5"/>
        <v>-702.6</v>
      </c>
      <c r="S26" s="3">
        <f t="shared" si="6"/>
        <v>-222</v>
      </c>
      <c r="T26" s="16"/>
      <c r="U26" s="1">
        <v>1</v>
      </c>
      <c r="V26" s="1">
        <v>1</v>
      </c>
    </row>
    <row r="27" spans="1:22" ht="48" customHeight="1" x14ac:dyDescent="0.25">
      <c r="A27" s="13" t="s">
        <v>23</v>
      </c>
      <c r="B27" s="7">
        <v>31604.2</v>
      </c>
      <c r="C27" s="7">
        <v>16466.3</v>
      </c>
      <c r="D27" s="7">
        <f t="shared" si="7"/>
        <v>52.1</v>
      </c>
      <c r="E27" s="7">
        <v>16.7</v>
      </c>
      <c r="F27" s="7">
        <f t="shared" si="8"/>
        <v>5277.9</v>
      </c>
      <c r="G27" s="7">
        <f t="shared" si="1"/>
        <v>5277.9</v>
      </c>
      <c r="H27" s="7">
        <f t="shared" si="2"/>
        <v>2749.9</v>
      </c>
      <c r="I27" s="7">
        <f t="shared" si="3"/>
        <v>2749.9</v>
      </c>
      <c r="J27" s="7">
        <f>K27+N27</f>
        <v>4323.7</v>
      </c>
      <c r="K27" s="7">
        <v>3035.7</v>
      </c>
      <c r="L27" s="7"/>
      <c r="M27" s="7"/>
      <c r="N27" s="7">
        <v>1288</v>
      </c>
      <c r="O27" s="7">
        <v>0</v>
      </c>
      <c r="P27" s="7">
        <v>0</v>
      </c>
      <c r="Q27" s="7">
        <v>2454.6999999999998</v>
      </c>
      <c r="R27" s="7">
        <f t="shared" si="5"/>
        <v>-954.2</v>
      </c>
      <c r="S27" s="3">
        <f t="shared" si="6"/>
        <v>-295.2</v>
      </c>
      <c r="T27" s="18"/>
      <c r="U27" s="7">
        <v>1</v>
      </c>
      <c r="V27" s="7">
        <v>1</v>
      </c>
    </row>
    <row r="28" spans="1:22" ht="41.25" customHeight="1" x14ac:dyDescent="0.25">
      <c r="A28" s="13" t="s">
        <v>24</v>
      </c>
      <c r="B28" s="1">
        <v>20104.3</v>
      </c>
      <c r="C28" s="1">
        <v>10455.5</v>
      </c>
      <c r="D28" s="1">
        <f t="shared" si="7"/>
        <v>52</v>
      </c>
      <c r="E28" s="1">
        <v>17.600000000000001</v>
      </c>
      <c r="F28" s="1">
        <f t="shared" si="8"/>
        <v>3538.4</v>
      </c>
      <c r="G28" s="1">
        <f t="shared" si="1"/>
        <v>3538.4</v>
      </c>
      <c r="H28" s="1">
        <f t="shared" si="2"/>
        <v>1840.2</v>
      </c>
      <c r="I28" s="1">
        <f t="shared" si="3"/>
        <v>1840.2</v>
      </c>
      <c r="J28" s="7">
        <f t="shared" si="4"/>
        <v>3528.4</v>
      </c>
      <c r="K28" s="1">
        <v>2383.6999999999998</v>
      </c>
      <c r="L28" s="1"/>
      <c r="M28" s="1"/>
      <c r="N28" s="1">
        <v>1144.7</v>
      </c>
      <c r="O28" s="1">
        <v>0</v>
      </c>
      <c r="P28" s="1">
        <v>0</v>
      </c>
      <c r="Q28" s="1">
        <v>1698.6</v>
      </c>
      <c r="R28" s="7">
        <f t="shared" si="5"/>
        <v>-10</v>
      </c>
      <c r="S28" s="3">
        <f t="shared" si="6"/>
        <v>-141.6</v>
      </c>
      <c r="T28" s="16"/>
      <c r="U28" s="1">
        <v>1</v>
      </c>
      <c r="V28" s="1">
        <v>1</v>
      </c>
    </row>
    <row r="29" spans="1:22" ht="51.75" customHeight="1" x14ac:dyDescent="0.25">
      <c r="A29" s="13" t="s">
        <v>25</v>
      </c>
      <c r="B29" s="1">
        <v>19508.900000000001</v>
      </c>
      <c r="C29" s="1">
        <v>9845.1</v>
      </c>
      <c r="D29" s="1">
        <f t="shared" si="7"/>
        <v>50.5</v>
      </c>
      <c r="E29" s="1">
        <v>19.5</v>
      </c>
      <c r="F29" s="1">
        <f t="shared" si="8"/>
        <v>3804.2</v>
      </c>
      <c r="G29" s="1">
        <f t="shared" si="1"/>
        <v>3804.2</v>
      </c>
      <c r="H29" s="1">
        <f t="shared" si="2"/>
        <v>1919.8</v>
      </c>
      <c r="I29" s="1">
        <f t="shared" si="3"/>
        <v>1919.8</v>
      </c>
      <c r="J29" s="1">
        <f t="shared" si="4"/>
        <v>3740.9</v>
      </c>
      <c r="K29" s="1">
        <v>2567</v>
      </c>
      <c r="L29" s="1"/>
      <c r="M29" s="1"/>
      <c r="N29" s="1">
        <v>1173.9000000000001</v>
      </c>
      <c r="O29" s="1">
        <v>0</v>
      </c>
      <c r="P29" s="1">
        <v>0</v>
      </c>
      <c r="Q29" s="1">
        <v>1871.7</v>
      </c>
      <c r="R29" s="7">
        <f t="shared" si="5"/>
        <v>-63.3</v>
      </c>
      <c r="S29" s="3">
        <f t="shared" si="6"/>
        <v>-48.1</v>
      </c>
      <c r="T29" s="16"/>
      <c r="U29" s="1">
        <v>1</v>
      </c>
      <c r="V29" s="58">
        <v>1</v>
      </c>
    </row>
    <row r="30" spans="1:22" ht="66.75" customHeight="1" x14ac:dyDescent="0.25">
      <c r="A30" s="13" t="s">
        <v>26</v>
      </c>
      <c r="B30" s="1">
        <v>19957.2</v>
      </c>
      <c r="C30" s="1">
        <v>9721.2000000000007</v>
      </c>
      <c r="D30" s="1">
        <f t="shared" si="7"/>
        <v>48.7</v>
      </c>
      <c r="E30" s="1">
        <v>19.2</v>
      </c>
      <c r="F30" s="1">
        <f t="shared" si="8"/>
        <v>3831.8</v>
      </c>
      <c r="G30" s="1">
        <f t="shared" si="1"/>
        <v>3831.8</v>
      </c>
      <c r="H30" s="1">
        <f t="shared" si="2"/>
        <v>1866.5</v>
      </c>
      <c r="I30" s="1">
        <f t="shared" si="3"/>
        <v>1866.5</v>
      </c>
      <c r="J30" s="1">
        <f>K30+N30</f>
        <v>3802.3</v>
      </c>
      <c r="K30" s="1">
        <v>2563</v>
      </c>
      <c r="L30" s="1"/>
      <c r="M30" s="1"/>
      <c r="N30" s="1">
        <v>1239.3</v>
      </c>
      <c r="O30" s="1">
        <v>0</v>
      </c>
      <c r="P30" s="1">
        <v>0</v>
      </c>
      <c r="Q30" s="1">
        <v>1972.9</v>
      </c>
      <c r="R30" s="7">
        <f t="shared" si="5"/>
        <v>-29.5</v>
      </c>
      <c r="S30" s="3">
        <f t="shared" si="6"/>
        <v>106.4</v>
      </c>
      <c r="T30" s="16" t="s">
        <v>186</v>
      </c>
      <c r="U30" s="57">
        <v>1</v>
      </c>
      <c r="V30" s="7">
        <v>1</v>
      </c>
    </row>
    <row r="31" spans="1:22" ht="40.5" customHeight="1" x14ac:dyDescent="0.25">
      <c r="A31" s="14" t="s">
        <v>27</v>
      </c>
      <c r="B31" s="1">
        <f>SUM(B12:B30)</f>
        <v>631612.4</v>
      </c>
      <c r="C31" s="1">
        <f>SUM(C12:C30)</f>
        <v>304810.8</v>
      </c>
      <c r="D31" s="1">
        <f t="shared" si="7"/>
        <v>48.3</v>
      </c>
      <c r="E31" s="1" t="s">
        <v>36</v>
      </c>
      <c r="F31" s="1">
        <f t="shared" ref="F31:S31" si="9">SUM(F12:F30)</f>
        <v>96480.1</v>
      </c>
      <c r="G31" s="1">
        <f t="shared" ref="G31" si="10">(F31+L31+M31)</f>
        <v>96480.1</v>
      </c>
      <c r="H31" s="1">
        <f t="shared" si="9"/>
        <v>46881.2</v>
      </c>
      <c r="I31" s="1">
        <f t="shared" si="3"/>
        <v>46881.2</v>
      </c>
      <c r="J31" s="1">
        <f t="shared" si="9"/>
        <v>89419.8</v>
      </c>
      <c r="K31" s="1">
        <f t="shared" si="9"/>
        <v>55608</v>
      </c>
      <c r="L31" s="1">
        <f t="shared" si="9"/>
        <v>0</v>
      </c>
      <c r="M31" s="1">
        <f t="shared" si="9"/>
        <v>0</v>
      </c>
      <c r="N31" s="1">
        <f t="shared" si="9"/>
        <v>33811.800000000003</v>
      </c>
      <c r="O31" s="1">
        <v>0</v>
      </c>
      <c r="P31" s="1">
        <f t="shared" si="9"/>
        <v>0</v>
      </c>
      <c r="Q31" s="1">
        <f t="shared" si="9"/>
        <v>44546.3</v>
      </c>
      <c r="R31" s="7">
        <f t="shared" si="9"/>
        <v>-7060.3</v>
      </c>
      <c r="S31" s="17">
        <f t="shared" si="9"/>
        <v>-2334.9</v>
      </c>
      <c r="T31" s="1"/>
      <c r="U31" s="1">
        <f>SUM(U12:U30)</f>
        <v>20</v>
      </c>
      <c r="V31" s="50">
        <f>SUM(V12:V30)</f>
        <v>23.5</v>
      </c>
    </row>
    <row r="32" spans="1:22" ht="26.25" customHeight="1" x14ac:dyDescent="0.25">
      <c r="A32" s="6" t="s">
        <v>38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/>
      <c r="S32" s="4"/>
      <c r="T32" s="4"/>
      <c r="U32" s="4"/>
      <c r="V32" s="4"/>
    </row>
    <row r="33" spans="1:22" ht="18.75" x14ac:dyDescent="0.3">
      <c r="A33" s="62" t="s">
        <v>37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</row>
  </sheetData>
  <mergeCells count="29">
    <mergeCell ref="A33:V33"/>
    <mergeCell ref="Q4:Q10"/>
    <mergeCell ref="R4:S7"/>
    <mergeCell ref="U4:U10"/>
    <mergeCell ref="V4:V10"/>
    <mergeCell ref="J8:J10"/>
    <mergeCell ref="K8:P8"/>
    <mergeCell ref="R8:R10"/>
    <mergeCell ref="S8:S10"/>
    <mergeCell ref="K9:K10"/>
    <mergeCell ref="L9:M9"/>
    <mergeCell ref="E4:E10"/>
    <mergeCell ref="F4:F10"/>
    <mergeCell ref="G4:G10"/>
    <mergeCell ref="H4:H10"/>
    <mergeCell ref="I4:I10"/>
    <mergeCell ref="J4:P7"/>
    <mergeCell ref="N9:N10"/>
    <mergeCell ref="O9:P9"/>
    <mergeCell ref="I1:L1"/>
    <mergeCell ref="A2:W2"/>
    <mergeCell ref="A3:A10"/>
    <mergeCell ref="B3:D3"/>
    <mergeCell ref="E3:S3"/>
    <mergeCell ref="T3:T10"/>
    <mergeCell ref="U3:V3"/>
    <mergeCell ref="B4:B10"/>
    <mergeCell ref="C4:C10"/>
    <mergeCell ref="D4:D10"/>
  </mergeCells>
  <pageMargins left="0.70866141732283472" right="0.70866141732283472" top="0.74803149606299213" bottom="0.74803149606299213" header="0.31496062992125984" footer="0.31496062992125984"/>
  <pageSetup paperSize="8" scale="37" orientation="landscape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workbookViewId="0">
      <pane xSplit="1" ySplit="7" topLeftCell="E27" activePane="bottomRight" state="frozen"/>
      <selection pane="topRight" activeCell="B1" sqref="B1"/>
      <selection pane="bottomLeft" activeCell="A8" sqref="A8"/>
      <selection pane="bottomRight" activeCell="M24" sqref="M24"/>
    </sheetView>
  </sheetViews>
  <sheetFormatPr defaultRowHeight="15" x14ac:dyDescent="0.25"/>
  <cols>
    <col min="1" max="1" width="33.42578125" customWidth="1"/>
    <col min="2" max="4" width="13.28515625" customWidth="1"/>
    <col min="5" max="5" width="16.28515625" customWidth="1"/>
    <col min="6" max="6" width="19.28515625" customWidth="1"/>
    <col min="7" max="7" width="18.42578125" customWidth="1"/>
    <col min="8" max="8" width="19" customWidth="1"/>
    <col min="9" max="9" width="16.85546875" customWidth="1"/>
    <col min="10" max="10" width="19.85546875" customWidth="1"/>
    <col min="11" max="11" width="18.42578125" customWidth="1"/>
    <col min="12" max="12" width="18.85546875" customWidth="1"/>
    <col min="13" max="13" width="18.42578125" customWidth="1"/>
    <col min="14" max="14" width="18.5703125" customWidth="1"/>
    <col min="15" max="15" width="17.7109375" customWidth="1"/>
    <col min="16" max="16" width="2" hidden="1" customWidth="1"/>
    <col min="17" max="18" width="0.42578125" hidden="1" customWidth="1"/>
  </cols>
  <sheetData>
    <row r="1" spans="1:18" ht="15" customHeight="1" x14ac:dyDescent="0.25">
      <c r="A1" s="96" t="s">
        <v>179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8" ht="51.75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8" ht="58.5" customHeight="1" x14ac:dyDescent="0.25">
      <c r="A3" s="63" t="s">
        <v>33</v>
      </c>
      <c r="B3" s="98" t="s">
        <v>56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1:18" ht="115.5" customHeight="1" x14ac:dyDescent="0.25">
      <c r="A4" s="63"/>
      <c r="B4" s="99" t="s">
        <v>46</v>
      </c>
      <c r="C4" s="99"/>
      <c r="D4" s="99"/>
      <c r="E4" s="100"/>
      <c r="F4" s="98" t="s">
        <v>47</v>
      </c>
      <c r="G4" s="98"/>
      <c r="H4" s="98" t="s">
        <v>48</v>
      </c>
      <c r="I4" s="98"/>
      <c r="J4" s="98" t="s">
        <v>49</v>
      </c>
      <c r="K4" s="98"/>
      <c r="L4" s="108" t="s">
        <v>50</v>
      </c>
      <c r="M4" s="108"/>
      <c r="N4" s="98" t="s">
        <v>64</v>
      </c>
      <c r="O4" s="98" t="s">
        <v>65</v>
      </c>
    </row>
    <row r="5" spans="1:18" ht="15" customHeight="1" x14ac:dyDescent="0.25">
      <c r="A5" s="63"/>
      <c r="B5" s="101" t="s">
        <v>173</v>
      </c>
      <c r="C5" s="101" t="s">
        <v>180</v>
      </c>
      <c r="D5" s="101" t="s">
        <v>181</v>
      </c>
      <c r="E5" s="102" t="s">
        <v>58</v>
      </c>
      <c r="F5" s="92" t="s">
        <v>174</v>
      </c>
      <c r="G5" s="92" t="s">
        <v>52</v>
      </c>
      <c r="H5" s="92" t="s">
        <v>174</v>
      </c>
      <c r="I5" s="92" t="s">
        <v>52</v>
      </c>
      <c r="J5" s="112" t="s">
        <v>175</v>
      </c>
      <c r="K5" s="92" t="s">
        <v>52</v>
      </c>
      <c r="L5" s="92" t="s">
        <v>51</v>
      </c>
      <c r="M5" s="92" t="s">
        <v>52</v>
      </c>
      <c r="N5" s="98"/>
      <c r="O5" s="98"/>
    </row>
    <row r="6" spans="1:18" x14ac:dyDescent="0.25">
      <c r="A6" s="63"/>
      <c r="B6" s="101"/>
      <c r="C6" s="101"/>
      <c r="D6" s="101"/>
      <c r="E6" s="103"/>
      <c r="F6" s="92"/>
      <c r="G6" s="92"/>
      <c r="H6" s="92"/>
      <c r="I6" s="92"/>
      <c r="J6" s="113"/>
      <c r="K6" s="92"/>
      <c r="L6" s="92"/>
      <c r="M6" s="92"/>
      <c r="N6" s="98"/>
      <c r="O6" s="98"/>
    </row>
    <row r="7" spans="1:18" ht="74.25" customHeight="1" x14ac:dyDescent="0.25">
      <c r="A7" s="63"/>
      <c r="B7" s="101"/>
      <c r="C7" s="101"/>
      <c r="D7" s="101"/>
      <c r="E7" s="104"/>
      <c r="F7" s="92"/>
      <c r="G7" s="92"/>
      <c r="H7" s="92"/>
      <c r="I7" s="92"/>
      <c r="J7" s="114"/>
      <c r="K7" s="92"/>
      <c r="L7" s="92"/>
      <c r="M7" s="92"/>
      <c r="N7" s="98"/>
      <c r="O7" s="98"/>
    </row>
    <row r="8" spans="1:18" ht="15" customHeight="1" x14ac:dyDescent="0.25">
      <c r="A8" s="109">
        <v>1</v>
      </c>
      <c r="B8" s="94">
        <v>2</v>
      </c>
      <c r="C8" s="94" t="s">
        <v>57</v>
      </c>
      <c r="D8" s="94" t="s">
        <v>86</v>
      </c>
      <c r="E8" s="94" t="s">
        <v>184</v>
      </c>
      <c r="F8" s="91">
        <v>3</v>
      </c>
      <c r="G8" s="91">
        <v>4</v>
      </c>
      <c r="H8" s="91">
        <v>5</v>
      </c>
      <c r="I8" s="91">
        <v>6</v>
      </c>
      <c r="J8" s="91">
        <v>7</v>
      </c>
      <c r="K8" s="91">
        <v>8</v>
      </c>
      <c r="L8" s="91" t="s">
        <v>182</v>
      </c>
      <c r="M8" s="91" t="s">
        <v>183</v>
      </c>
      <c r="N8" s="91">
        <v>11</v>
      </c>
      <c r="O8" s="91">
        <v>12</v>
      </c>
    </row>
    <row r="9" spans="1:18" ht="10.5" customHeight="1" x14ac:dyDescent="0.25">
      <c r="A9" s="109"/>
      <c r="B9" s="95"/>
      <c r="C9" s="95"/>
      <c r="D9" s="95"/>
      <c r="E9" s="95"/>
      <c r="F9" s="91"/>
      <c r="G9" s="91"/>
      <c r="H9" s="91"/>
      <c r="I9" s="91"/>
      <c r="J9" s="91"/>
      <c r="K9" s="91"/>
      <c r="L9" s="91"/>
      <c r="M9" s="91"/>
      <c r="N9" s="91"/>
      <c r="O9" s="91"/>
    </row>
    <row r="10" spans="1:18" ht="15" hidden="1" customHeight="1" x14ac:dyDescent="0.25">
      <c r="A10" s="109"/>
      <c r="B10" s="26"/>
      <c r="C10" s="26"/>
      <c r="D10" s="26"/>
      <c r="E10" s="26"/>
      <c r="F10" s="91"/>
      <c r="G10" s="91"/>
      <c r="H10" s="91"/>
      <c r="I10" s="91"/>
      <c r="J10" s="91"/>
      <c r="K10" s="91"/>
      <c r="L10" s="91"/>
      <c r="M10" s="91"/>
      <c r="N10" s="91"/>
      <c r="O10" s="91"/>
    </row>
    <row r="11" spans="1:18" ht="56.25" x14ac:dyDescent="0.25">
      <c r="A11" s="20" t="s">
        <v>10</v>
      </c>
      <c r="B11" s="7">
        <v>137158.20000000001</v>
      </c>
      <c r="C11" s="7">
        <v>137313.4</v>
      </c>
      <c r="D11" s="7">
        <v>64062.5</v>
      </c>
      <c r="E11" s="7">
        <f>D11/C11*100</f>
        <v>46.7</v>
      </c>
      <c r="F11" s="7">
        <v>33805.9</v>
      </c>
      <c r="G11" s="7">
        <v>16903</v>
      </c>
      <c r="H11" s="7">
        <v>40711.599999999999</v>
      </c>
      <c r="I11" s="7">
        <v>20355.8</v>
      </c>
      <c r="J11" s="7">
        <v>0</v>
      </c>
      <c r="K11" s="7">
        <v>0</v>
      </c>
      <c r="L11" s="1">
        <f>C11+F11+H11+J11</f>
        <v>211830.9</v>
      </c>
      <c r="M11" s="1">
        <f>D11+G11+I11+K11</f>
        <v>101321.3</v>
      </c>
      <c r="N11" s="1">
        <v>2</v>
      </c>
      <c r="O11" s="7">
        <v>3.5</v>
      </c>
    </row>
    <row r="12" spans="1:18" ht="26.25" customHeight="1" x14ac:dyDescent="0.25">
      <c r="A12" s="20" t="s">
        <v>43</v>
      </c>
      <c r="B12" s="7">
        <v>8515.2999999999993</v>
      </c>
      <c r="C12" s="7">
        <v>9801</v>
      </c>
      <c r="D12" s="7">
        <v>3741.2</v>
      </c>
      <c r="E12" s="7">
        <f t="shared" ref="E12:E29" si="0">D12/C12*100</f>
        <v>38.200000000000003</v>
      </c>
      <c r="F12" s="7">
        <v>558.9</v>
      </c>
      <c r="G12" s="7">
        <v>279.60000000000002</v>
      </c>
      <c r="H12" s="7">
        <v>0</v>
      </c>
      <c r="I12" s="7">
        <v>0</v>
      </c>
      <c r="J12" s="7">
        <v>2385.6</v>
      </c>
      <c r="K12" s="7">
        <v>1192.8</v>
      </c>
      <c r="L12" s="1">
        <f t="shared" ref="L12:L29" si="1">C12+F12+H12+J12</f>
        <v>12745.5</v>
      </c>
      <c r="M12" s="1">
        <f t="shared" ref="M12:M29" si="2">D12+G12+I12+K12</f>
        <v>5213.6000000000004</v>
      </c>
      <c r="N12" s="1">
        <v>1</v>
      </c>
      <c r="O12" s="7">
        <v>1</v>
      </c>
    </row>
    <row r="13" spans="1:18" ht="27.75" customHeight="1" x14ac:dyDescent="0.25">
      <c r="A13" s="21" t="s">
        <v>11</v>
      </c>
      <c r="B13" s="7">
        <v>8274.2000000000007</v>
      </c>
      <c r="C13" s="7">
        <v>8395.5</v>
      </c>
      <c r="D13" s="7">
        <v>5259.3</v>
      </c>
      <c r="E13" s="7">
        <f t="shared" si="0"/>
        <v>62.6</v>
      </c>
      <c r="F13" s="7">
        <v>2241.1</v>
      </c>
      <c r="G13" s="7">
        <v>1120.5999999999999</v>
      </c>
      <c r="H13" s="7">
        <v>2832.1</v>
      </c>
      <c r="I13" s="7">
        <v>1416</v>
      </c>
      <c r="J13" s="7">
        <v>15687</v>
      </c>
      <c r="K13" s="7">
        <v>3425.6</v>
      </c>
      <c r="L13" s="1">
        <f t="shared" si="1"/>
        <v>29155.7</v>
      </c>
      <c r="M13" s="1">
        <f t="shared" si="2"/>
        <v>11221.5</v>
      </c>
      <c r="N13" s="1">
        <v>1</v>
      </c>
      <c r="O13" s="1">
        <v>0</v>
      </c>
    </row>
    <row r="14" spans="1:18" ht="43.5" customHeight="1" x14ac:dyDescent="0.25">
      <c r="A14" s="21" t="s">
        <v>12</v>
      </c>
      <c r="B14" s="7">
        <v>7748.8</v>
      </c>
      <c r="C14" s="7">
        <v>8199.9</v>
      </c>
      <c r="D14" s="7">
        <v>5657.1</v>
      </c>
      <c r="E14" s="7">
        <f t="shared" si="0"/>
        <v>69</v>
      </c>
      <c r="F14" s="7">
        <v>3051.1</v>
      </c>
      <c r="G14" s="7">
        <v>1525.6</v>
      </c>
      <c r="H14" s="7">
        <v>5754.2</v>
      </c>
      <c r="I14" s="7">
        <v>2877</v>
      </c>
      <c r="J14" s="7">
        <v>8980.2000000000007</v>
      </c>
      <c r="K14" s="7">
        <v>4490</v>
      </c>
      <c r="L14" s="7">
        <f t="shared" si="1"/>
        <v>25985.4</v>
      </c>
      <c r="M14" s="7">
        <f t="shared" si="2"/>
        <v>14549.7</v>
      </c>
      <c r="N14" s="7">
        <v>1</v>
      </c>
      <c r="O14" s="7">
        <v>2</v>
      </c>
    </row>
    <row r="15" spans="1:18" ht="36" customHeight="1" x14ac:dyDescent="0.25">
      <c r="A15" s="21" t="s">
        <v>13</v>
      </c>
      <c r="B15" s="7">
        <v>4485.8999999999996</v>
      </c>
      <c r="C15" s="7">
        <v>4735.8999999999996</v>
      </c>
      <c r="D15" s="7">
        <v>2661.5</v>
      </c>
      <c r="E15" s="7">
        <f t="shared" si="0"/>
        <v>56.2</v>
      </c>
      <c r="F15" s="7">
        <v>6720.7</v>
      </c>
      <c r="G15" s="7">
        <v>3360.4</v>
      </c>
      <c r="H15" s="7">
        <v>14648.6</v>
      </c>
      <c r="I15" s="7">
        <v>7324.2</v>
      </c>
      <c r="J15" s="7">
        <v>4122.3999999999996</v>
      </c>
      <c r="K15" s="7">
        <v>1717.6</v>
      </c>
      <c r="L15" s="1">
        <f t="shared" si="1"/>
        <v>30227.599999999999</v>
      </c>
      <c r="M15" s="1">
        <f t="shared" si="2"/>
        <v>15063.7</v>
      </c>
      <c r="N15" s="1">
        <v>1</v>
      </c>
      <c r="O15" s="1">
        <v>1</v>
      </c>
    </row>
    <row r="16" spans="1:18" ht="35.25" customHeight="1" x14ac:dyDescent="0.25">
      <c r="A16" s="21" t="s">
        <v>15</v>
      </c>
      <c r="B16" s="7">
        <v>1934.9</v>
      </c>
      <c r="C16" s="7">
        <v>2103.6999999999998</v>
      </c>
      <c r="D16" s="7">
        <v>1137.4000000000001</v>
      </c>
      <c r="E16" s="7">
        <f t="shared" si="0"/>
        <v>54.1</v>
      </c>
      <c r="F16" s="7">
        <v>2385.1</v>
      </c>
      <c r="G16" s="7">
        <v>1192.5999999999999</v>
      </c>
      <c r="H16" s="7">
        <v>5514.1</v>
      </c>
      <c r="I16" s="7">
        <v>2757</v>
      </c>
      <c r="J16" s="7">
        <v>8209.6</v>
      </c>
      <c r="K16" s="7">
        <v>4104.8</v>
      </c>
      <c r="L16" s="1">
        <f t="shared" si="1"/>
        <v>18212.5</v>
      </c>
      <c r="M16" s="1">
        <f t="shared" si="2"/>
        <v>9191.7999999999993</v>
      </c>
      <c r="N16" s="1">
        <v>1</v>
      </c>
      <c r="O16" s="1">
        <v>1</v>
      </c>
    </row>
    <row r="17" spans="1:15" ht="36.75" customHeight="1" x14ac:dyDescent="0.25">
      <c r="A17" s="21" t="s">
        <v>16</v>
      </c>
      <c r="B17" s="7">
        <v>585</v>
      </c>
      <c r="C17" s="7">
        <v>585</v>
      </c>
      <c r="D17" s="7">
        <v>315.89999999999998</v>
      </c>
      <c r="E17" s="7">
        <f t="shared" si="0"/>
        <v>54</v>
      </c>
      <c r="F17" s="7">
        <v>1734.9</v>
      </c>
      <c r="G17" s="7">
        <v>867.6</v>
      </c>
      <c r="H17" s="7">
        <v>4504</v>
      </c>
      <c r="I17" s="7">
        <v>2252</v>
      </c>
      <c r="J17" s="7">
        <v>13119.1</v>
      </c>
      <c r="K17" s="7">
        <v>5760.5</v>
      </c>
      <c r="L17" s="1">
        <f t="shared" si="1"/>
        <v>19943</v>
      </c>
      <c r="M17" s="1">
        <f t="shared" si="2"/>
        <v>9196</v>
      </c>
      <c r="N17" s="1">
        <v>1</v>
      </c>
      <c r="O17" s="1">
        <v>1</v>
      </c>
    </row>
    <row r="18" spans="1:15" ht="36" customHeight="1" x14ac:dyDescent="0.25">
      <c r="A18" s="21" t="s">
        <v>14</v>
      </c>
      <c r="B18" s="7">
        <v>3348.3</v>
      </c>
      <c r="C18" s="7">
        <v>3936.7</v>
      </c>
      <c r="D18" s="7">
        <v>2161.9</v>
      </c>
      <c r="E18" s="7">
        <f t="shared" si="0"/>
        <v>54.9</v>
      </c>
      <c r="F18" s="7">
        <v>1566.4</v>
      </c>
      <c r="G18" s="7">
        <v>783.2</v>
      </c>
      <c r="H18" s="7">
        <v>3577.9</v>
      </c>
      <c r="I18" s="7">
        <v>1788.9</v>
      </c>
      <c r="J18" s="7">
        <v>5310.6</v>
      </c>
      <c r="K18" s="7">
        <v>2655.2</v>
      </c>
      <c r="L18" s="1">
        <f t="shared" si="1"/>
        <v>14391.6</v>
      </c>
      <c r="M18" s="1">
        <f t="shared" si="2"/>
        <v>7389.2</v>
      </c>
      <c r="N18" s="1">
        <v>1</v>
      </c>
      <c r="O18" s="1">
        <v>1</v>
      </c>
    </row>
    <row r="19" spans="1:15" ht="36" customHeight="1" x14ac:dyDescent="0.25">
      <c r="A19" s="21" t="s">
        <v>17</v>
      </c>
      <c r="B19" s="7">
        <v>1617.7</v>
      </c>
      <c r="C19" s="7">
        <v>1824.6</v>
      </c>
      <c r="D19" s="7">
        <v>1008.5</v>
      </c>
      <c r="E19" s="7">
        <f t="shared" si="0"/>
        <v>55.3</v>
      </c>
      <c r="F19" s="7">
        <v>3094</v>
      </c>
      <c r="G19" s="7">
        <v>1547</v>
      </c>
      <c r="H19" s="7">
        <v>6768.6</v>
      </c>
      <c r="I19" s="7">
        <v>3384.2</v>
      </c>
      <c r="J19" s="7">
        <v>10250.1</v>
      </c>
      <c r="K19" s="7">
        <v>5125</v>
      </c>
      <c r="L19" s="1">
        <f t="shared" si="1"/>
        <v>21937.3</v>
      </c>
      <c r="M19" s="1">
        <f t="shared" si="2"/>
        <v>11064.7</v>
      </c>
      <c r="N19" s="1">
        <v>1</v>
      </c>
      <c r="O19" s="1">
        <v>1</v>
      </c>
    </row>
    <row r="20" spans="1:15" ht="36" customHeight="1" x14ac:dyDescent="0.25">
      <c r="A20" s="21" t="s">
        <v>18</v>
      </c>
      <c r="B20" s="7">
        <v>2661.1</v>
      </c>
      <c r="C20" s="7">
        <v>2663.5</v>
      </c>
      <c r="D20" s="7">
        <v>1370.3</v>
      </c>
      <c r="E20" s="7">
        <f t="shared" si="0"/>
        <v>51.4</v>
      </c>
      <c r="F20" s="7">
        <v>3378.1</v>
      </c>
      <c r="G20" s="7">
        <v>1689.2</v>
      </c>
      <c r="H20" s="7">
        <v>7450</v>
      </c>
      <c r="I20" s="7">
        <v>3725</v>
      </c>
      <c r="J20" s="7">
        <v>8187.5</v>
      </c>
      <c r="K20" s="7">
        <v>4093.7</v>
      </c>
      <c r="L20" s="1">
        <f t="shared" si="1"/>
        <v>21679.1</v>
      </c>
      <c r="M20" s="1">
        <f t="shared" si="2"/>
        <v>10878.2</v>
      </c>
      <c r="N20" s="1">
        <v>1</v>
      </c>
      <c r="O20" s="1">
        <v>1</v>
      </c>
    </row>
    <row r="21" spans="1:15" ht="39" customHeight="1" x14ac:dyDescent="0.25">
      <c r="A21" s="21" t="s">
        <v>19</v>
      </c>
      <c r="B21" s="7">
        <v>8628</v>
      </c>
      <c r="C21" s="7">
        <v>8821.1</v>
      </c>
      <c r="D21" s="7">
        <v>5075.7</v>
      </c>
      <c r="E21" s="7">
        <f t="shared" si="0"/>
        <v>57.5</v>
      </c>
      <c r="F21" s="7">
        <v>3751</v>
      </c>
      <c r="G21" s="7">
        <v>1875.6</v>
      </c>
      <c r="H21" s="7">
        <v>7766.3</v>
      </c>
      <c r="I21" s="7">
        <v>3883.1</v>
      </c>
      <c r="J21" s="7">
        <v>9257.2999999999993</v>
      </c>
      <c r="K21" s="7">
        <v>4628.6000000000004</v>
      </c>
      <c r="L21" s="1">
        <f t="shared" si="1"/>
        <v>29595.7</v>
      </c>
      <c r="M21" s="1">
        <f t="shared" si="2"/>
        <v>15463</v>
      </c>
      <c r="N21" s="1">
        <v>1</v>
      </c>
      <c r="O21" s="1">
        <v>2</v>
      </c>
    </row>
    <row r="22" spans="1:15" ht="40.5" customHeight="1" x14ac:dyDescent="0.25">
      <c r="A22" s="21" t="s">
        <v>20</v>
      </c>
      <c r="B22" s="7">
        <v>7536</v>
      </c>
      <c r="C22" s="7">
        <v>7837</v>
      </c>
      <c r="D22" s="7">
        <v>3552.9</v>
      </c>
      <c r="E22" s="7">
        <f t="shared" si="0"/>
        <v>45.3</v>
      </c>
      <c r="F22" s="7">
        <v>6193.4</v>
      </c>
      <c r="G22" s="7">
        <v>3096.8</v>
      </c>
      <c r="H22" s="7">
        <v>12426.9</v>
      </c>
      <c r="I22" s="7">
        <v>6213.4</v>
      </c>
      <c r="J22" s="7">
        <v>8637.7000000000007</v>
      </c>
      <c r="K22" s="7">
        <v>0</v>
      </c>
      <c r="L22" s="1">
        <f t="shared" si="1"/>
        <v>35095</v>
      </c>
      <c r="M22" s="1">
        <f t="shared" si="2"/>
        <v>12863.1</v>
      </c>
      <c r="N22" s="1">
        <v>1</v>
      </c>
      <c r="O22" s="7">
        <v>2</v>
      </c>
    </row>
    <row r="23" spans="1:15" ht="48" customHeight="1" x14ac:dyDescent="0.25">
      <c r="A23" s="21" t="s">
        <v>28</v>
      </c>
      <c r="B23" s="7">
        <v>6065.3</v>
      </c>
      <c r="C23" s="7">
        <v>6161.5</v>
      </c>
      <c r="D23" s="7">
        <v>2345.9</v>
      </c>
      <c r="E23" s="7">
        <f t="shared" si="0"/>
        <v>38.1</v>
      </c>
      <c r="F23" s="7">
        <v>2097.3000000000002</v>
      </c>
      <c r="G23" s="7">
        <v>1048.8</v>
      </c>
      <c r="H23" s="7">
        <v>4615.5</v>
      </c>
      <c r="I23" s="7">
        <v>2307.6999999999998</v>
      </c>
      <c r="J23" s="7">
        <v>11950.8</v>
      </c>
      <c r="K23" s="7">
        <v>5975.4</v>
      </c>
      <c r="L23" s="1">
        <f t="shared" si="1"/>
        <v>24825.1</v>
      </c>
      <c r="M23" s="1">
        <f t="shared" si="2"/>
        <v>11677.8</v>
      </c>
      <c r="N23" s="1">
        <v>1</v>
      </c>
      <c r="O23" s="1">
        <v>1</v>
      </c>
    </row>
    <row r="24" spans="1:15" ht="42" customHeight="1" x14ac:dyDescent="0.25">
      <c r="A24" s="21" t="s">
        <v>21</v>
      </c>
      <c r="B24" s="7">
        <v>4191.8999999999996</v>
      </c>
      <c r="C24" s="7">
        <v>4639.1000000000004</v>
      </c>
      <c r="D24" s="7">
        <v>3232.3</v>
      </c>
      <c r="E24" s="7">
        <f t="shared" si="0"/>
        <v>69.7</v>
      </c>
      <c r="F24" s="7">
        <v>2489.8000000000002</v>
      </c>
      <c r="G24" s="7">
        <v>1245</v>
      </c>
      <c r="H24" s="7">
        <v>5696.5</v>
      </c>
      <c r="I24" s="7">
        <v>2848.2</v>
      </c>
      <c r="J24" s="7">
        <v>12587.9</v>
      </c>
      <c r="K24" s="7">
        <v>6293.9</v>
      </c>
      <c r="L24" s="1">
        <f t="shared" si="1"/>
        <v>25413.3</v>
      </c>
      <c r="M24" s="1">
        <f t="shared" si="2"/>
        <v>13619.4</v>
      </c>
      <c r="N24" s="1">
        <v>1</v>
      </c>
      <c r="O24" s="1">
        <v>1</v>
      </c>
    </row>
    <row r="25" spans="1:15" ht="38.25" customHeight="1" x14ac:dyDescent="0.25">
      <c r="A25" s="21" t="s">
        <v>22</v>
      </c>
      <c r="B25" s="7">
        <v>4575.8999999999996</v>
      </c>
      <c r="C25" s="7">
        <v>4687.7</v>
      </c>
      <c r="D25" s="7">
        <v>2253.5</v>
      </c>
      <c r="E25" s="7">
        <f t="shared" si="0"/>
        <v>48.1</v>
      </c>
      <c r="F25" s="7">
        <v>2966.8</v>
      </c>
      <c r="G25" s="7">
        <v>1483.4</v>
      </c>
      <c r="H25" s="7">
        <v>6227.2</v>
      </c>
      <c r="I25" s="7">
        <v>3113.6</v>
      </c>
      <c r="J25" s="7">
        <v>5518.4</v>
      </c>
      <c r="K25" s="7">
        <v>2759.2</v>
      </c>
      <c r="L25" s="1">
        <f t="shared" si="1"/>
        <v>19400.099999999999</v>
      </c>
      <c r="M25" s="1">
        <f t="shared" si="2"/>
        <v>9609.7000000000007</v>
      </c>
      <c r="N25" s="1">
        <v>1</v>
      </c>
      <c r="O25" s="1">
        <v>1</v>
      </c>
    </row>
    <row r="26" spans="1:15" ht="46.5" customHeight="1" x14ac:dyDescent="0.25">
      <c r="A26" s="21" t="s">
        <v>23</v>
      </c>
      <c r="B26" s="7">
        <v>28786.3</v>
      </c>
      <c r="C26" s="7">
        <v>28786.3</v>
      </c>
      <c r="D26" s="7">
        <v>15057.3</v>
      </c>
      <c r="E26" s="7">
        <f t="shared" si="0"/>
        <v>52.3</v>
      </c>
      <c r="F26" s="7">
        <v>2817.9</v>
      </c>
      <c r="G26" s="7">
        <v>1409</v>
      </c>
      <c r="H26" s="7">
        <v>0</v>
      </c>
      <c r="I26" s="7">
        <v>0</v>
      </c>
      <c r="J26" s="7">
        <v>0</v>
      </c>
      <c r="K26" s="7">
        <v>0</v>
      </c>
      <c r="L26" s="1">
        <f t="shared" si="1"/>
        <v>31604.2</v>
      </c>
      <c r="M26" s="1">
        <f t="shared" si="2"/>
        <v>16466.3</v>
      </c>
      <c r="N26" s="1">
        <v>1</v>
      </c>
      <c r="O26" s="1">
        <v>1</v>
      </c>
    </row>
    <row r="27" spans="1:15" ht="38.25" customHeight="1" x14ac:dyDescent="0.25">
      <c r="A27" s="21" t="s">
        <v>24</v>
      </c>
      <c r="B27" s="7">
        <v>2996.8</v>
      </c>
      <c r="C27" s="7">
        <v>2996.8</v>
      </c>
      <c r="D27" s="7">
        <v>1901.8</v>
      </c>
      <c r="E27" s="7">
        <f t="shared" si="0"/>
        <v>63.5</v>
      </c>
      <c r="F27" s="7">
        <v>2294.1999999999998</v>
      </c>
      <c r="G27" s="7">
        <v>1147.2</v>
      </c>
      <c r="H27" s="7">
        <v>4977.5</v>
      </c>
      <c r="I27" s="7">
        <v>2488.6999999999998</v>
      </c>
      <c r="J27" s="7">
        <v>9835.7999999999993</v>
      </c>
      <c r="K27" s="7">
        <v>4917.8</v>
      </c>
      <c r="L27" s="1">
        <f t="shared" si="1"/>
        <v>20104.3</v>
      </c>
      <c r="M27" s="1">
        <f t="shared" si="2"/>
        <v>10455.5</v>
      </c>
      <c r="N27" s="1">
        <v>1</v>
      </c>
      <c r="O27" s="1">
        <v>1</v>
      </c>
    </row>
    <row r="28" spans="1:15" ht="37.5" customHeight="1" x14ac:dyDescent="0.25">
      <c r="A28" s="21" t="s">
        <v>25</v>
      </c>
      <c r="B28" s="7">
        <v>1566.1</v>
      </c>
      <c r="C28" s="7">
        <v>1890.8</v>
      </c>
      <c r="D28" s="7">
        <v>1036.2</v>
      </c>
      <c r="E28" s="7">
        <f t="shared" si="0"/>
        <v>54.8</v>
      </c>
      <c r="F28" s="7">
        <v>1735.6</v>
      </c>
      <c r="G28" s="7">
        <v>867.8</v>
      </c>
      <c r="H28" s="7">
        <v>4508.7</v>
      </c>
      <c r="I28" s="7">
        <v>2254.3000000000002</v>
      </c>
      <c r="J28" s="7">
        <v>11373.8</v>
      </c>
      <c r="K28" s="7">
        <v>5686.7</v>
      </c>
      <c r="L28" s="1">
        <f t="shared" si="1"/>
        <v>19508.900000000001</v>
      </c>
      <c r="M28" s="1">
        <v>9845.1</v>
      </c>
      <c r="N28" s="1">
        <v>1</v>
      </c>
      <c r="O28" s="1">
        <v>1</v>
      </c>
    </row>
    <row r="29" spans="1:15" ht="39.75" customHeight="1" x14ac:dyDescent="0.25">
      <c r="A29" s="21" t="s">
        <v>26</v>
      </c>
      <c r="B29" s="7">
        <v>3215.8</v>
      </c>
      <c r="C29" s="7">
        <v>3336.3</v>
      </c>
      <c r="D29" s="7">
        <v>1410.8</v>
      </c>
      <c r="E29" s="7">
        <f t="shared" si="0"/>
        <v>42.3</v>
      </c>
      <c r="F29" s="7">
        <v>2582.4</v>
      </c>
      <c r="G29" s="7">
        <v>1291.2</v>
      </c>
      <c r="H29" s="7">
        <v>5312.9</v>
      </c>
      <c r="I29" s="7">
        <v>2656.4</v>
      </c>
      <c r="J29" s="7">
        <v>8725.6</v>
      </c>
      <c r="K29" s="7">
        <v>4362.8</v>
      </c>
      <c r="L29" s="1">
        <f t="shared" si="1"/>
        <v>19957.2</v>
      </c>
      <c r="M29" s="1">
        <f t="shared" si="2"/>
        <v>9721.2000000000007</v>
      </c>
      <c r="N29" s="1">
        <v>1</v>
      </c>
      <c r="O29" s="7">
        <v>1</v>
      </c>
    </row>
    <row r="30" spans="1:15" ht="22.5" customHeight="1" x14ac:dyDescent="0.25">
      <c r="A30" s="22" t="s">
        <v>27</v>
      </c>
      <c r="B30" s="7">
        <f t="shared" ref="B30:O30" si="3">SUM(B11:B29)</f>
        <v>243891.5</v>
      </c>
      <c r="C30" s="7"/>
      <c r="D30" s="7">
        <f t="shared" si="3"/>
        <v>123242</v>
      </c>
      <c r="E30" s="7" t="e">
        <f t="shared" ref="E30" si="4">D30/C30*100</f>
        <v>#DIV/0!</v>
      </c>
      <c r="F30" s="7">
        <f t="shared" si="3"/>
        <v>85464.6</v>
      </c>
      <c r="G30" s="7">
        <f t="shared" si="3"/>
        <v>42733.599999999999</v>
      </c>
      <c r="H30" s="7">
        <f t="shared" si="3"/>
        <v>143292.6</v>
      </c>
      <c r="I30" s="7">
        <f t="shared" si="3"/>
        <v>71645.5</v>
      </c>
      <c r="J30" s="7">
        <f t="shared" si="3"/>
        <v>154139.4</v>
      </c>
      <c r="K30" s="7">
        <f t="shared" si="3"/>
        <v>67189.600000000006</v>
      </c>
      <c r="L30" s="1">
        <f>B30+F30+H30+J30</f>
        <v>626788.1</v>
      </c>
      <c r="M30" s="1">
        <f t="shared" ref="M30" si="5">D30+G30+I30+K30</f>
        <v>304810.7</v>
      </c>
      <c r="N30" s="1">
        <f t="shared" si="3"/>
        <v>20</v>
      </c>
      <c r="O30" s="1">
        <f t="shared" si="3"/>
        <v>23.5</v>
      </c>
    </row>
    <row r="31" spans="1:15" ht="15.75" x14ac:dyDescent="0.25">
      <c r="F31" s="19"/>
    </row>
  </sheetData>
  <mergeCells count="37">
    <mergeCell ref="M8:M10"/>
    <mergeCell ref="N8:N10"/>
    <mergeCell ref="O8:O10"/>
    <mergeCell ref="C5:C7"/>
    <mergeCell ref="C8:C9"/>
    <mergeCell ref="G8:G10"/>
    <mergeCell ref="H8:H10"/>
    <mergeCell ref="I8:I10"/>
    <mergeCell ref="J8:J10"/>
    <mergeCell ref="K8:K10"/>
    <mergeCell ref="L8:L10"/>
    <mergeCell ref="I5:I7"/>
    <mergeCell ref="J5:J7"/>
    <mergeCell ref="K5:K7"/>
    <mergeCell ref="L5:L7"/>
    <mergeCell ref="M5:M7"/>
    <mergeCell ref="A8:A10"/>
    <mergeCell ref="B8:B9"/>
    <mergeCell ref="D8:D9"/>
    <mergeCell ref="E8:E9"/>
    <mergeCell ref="F8:F10"/>
    <mergeCell ref="H5:H7"/>
    <mergeCell ref="A1:O2"/>
    <mergeCell ref="A3:A7"/>
    <mergeCell ref="B3:R3"/>
    <mergeCell ref="B4:E4"/>
    <mergeCell ref="F4:G4"/>
    <mergeCell ref="H4:I4"/>
    <mergeCell ref="J4:K4"/>
    <mergeCell ref="L4:M4"/>
    <mergeCell ref="N4:N7"/>
    <mergeCell ref="O4:O7"/>
    <mergeCell ref="B5:B7"/>
    <mergeCell ref="D5:D7"/>
    <mergeCell ref="E5:E7"/>
    <mergeCell ref="F5:F7"/>
    <mergeCell ref="G5:G7"/>
  </mergeCells>
  <pageMargins left="0.51181102362204722" right="0.19685039370078741" top="0.35433070866141736" bottom="0.35433070866141736" header="0.31496062992125984" footer="0.31496062992125984"/>
  <pageSetup paperSize="9" scale="48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topLeftCell="K22" zoomScaleNormal="100" workbookViewId="0">
      <selection activeCell="N20" sqref="N20"/>
    </sheetView>
  </sheetViews>
  <sheetFormatPr defaultRowHeight="15" x14ac:dyDescent="0.25"/>
  <cols>
    <col min="1" max="1" width="38.85546875" customWidth="1"/>
    <col min="2" max="2" width="27.42578125" customWidth="1"/>
    <col min="3" max="3" width="24.5703125" customWidth="1"/>
    <col min="4" max="4" width="17.42578125" customWidth="1"/>
    <col min="5" max="5" width="28.7109375" customWidth="1"/>
    <col min="6" max="6" width="17.42578125" customWidth="1"/>
    <col min="7" max="7" width="21.85546875" customWidth="1"/>
    <col min="8" max="8" width="30.5703125" customWidth="1"/>
    <col min="9" max="9" width="34.7109375" customWidth="1"/>
    <col min="10" max="10" width="22.28515625" customWidth="1"/>
    <col min="11" max="11" width="20.42578125" customWidth="1"/>
    <col min="12" max="12" width="22.5703125" customWidth="1"/>
    <col min="13" max="13" width="26.5703125" customWidth="1"/>
    <col min="14" max="14" width="17.28515625" customWidth="1"/>
    <col min="15" max="15" width="22.7109375" customWidth="1"/>
    <col min="16" max="16" width="21" customWidth="1"/>
    <col min="17" max="17" width="18.7109375" customWidth="1"/>
    <col min="18" max="18" width="17" customWidth="1"/>
    <col min="19" max="19" width="18.42578125" customWidth="1"/>
    <col min="20" max="20" width="35.7109375" customWidth="1"/>
    <col min="21" max="21" width="14.5703125" customWidth="1"/>
    <col min="22" max="22" width="17.7109375" customWidth="1"/>
    <col min="23" max="23" width="0.5703125" customWidth="1"/>
    <col min="29" max="29" width="12.7109375" customWidth="1"/>
  </cols>
  <sheetData>
    <row r="1" spans="1:26" ht="20.25" customHeight="1" x14ac:dyDescent="0.3">
      <c r="I1" s="83" t="s">
        <v>32</v>
      </c>
      <c r="J1" s="83"/>
      <c r="K1" s="83"/>
      <c r="L1" s="83"/>
      <c r="M1" s="33"/>
    </row>
    <row r="2" spans="1:26" ht="46.5" customHeight="1" x14ac:dyDescent="0.25">
      <c r="A2" s="84" t="s">
        <v>85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6" ht="150" customHeight="1" x14ac:dyDescent="0.3">
      <c r="A3" s="63" t="s">
        <v>33</v>
      </c>
      <c r="B3" s="85" t="s">
        <v>77</v>
      </c>
      <c r="C3" s="86"/>
      <c r="D3" s="87"/>
      <c r="E3" s="88" t="s">
        <v>0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63" t="s">
        <v>1</v>
      </c>
      <c r="U3" s="63" t="s">
        <v>2</v>
      </c>
      <c r="V3" s="63"/>
      <c r="W3" s="2"/>
      <c r="X3" s="2"/>
      <c r="Y3" s="2"/>
      <c r="Z3" s="2"/>
    </row>
    <row r="4" spans="1:26" ht="57.75" customHeight="1" x14ac:dyDescent="0.3">
      <c r="A4" s="63"/>
      <c r="B4" s="63" t="s">
        <v>3</v>
      </c>
      <c r="C4" s="63" t="s">
        <v>31</v>
      </c>
      <c r="D4" s="70" t="s">
        <v>39</v>
      </c>
      <c r="E4" s="63" t="s">
        <v>41</v>
      </c>
      <c r="F4" s="63" t="s">
        <v>29</v>
      </c>
      <c r="G4" s="63" t="s">
        <v>80</v>
      </c>
      <c r="H4" s="63" t="s">
        <v>42</v>
      </c>
      <c r="I4" s="63" t="s">
        <v>79</v>
      </c>
      <c r="J4" s="74" t="s">
        <v>81</v>
      </c>
      <c r="K4" s="75"/>
      <c r="L4" s="75"/>
      <c r="M4" s="75"/>
      <c r="N4" s="75"/>
      <c r="O4" s="75"/>
      <c r="P4" s="76"/>
      <c r="Q4" s="63" t="s">
        <v>4</v>
      </c>
      <c r="R4" s="65" t="s">
        <v>30</v>
      </c>
      <c r="S4" s="66"/>
      <c r="T4" s="63"/>
      <c r="U4" s="63" t="s">
        <v>5</v>
      </c>
      <c r="V4" s="63" t="s">
        <v>6</v>
      </c>
      <c r="W4" s="2"/>
      <c r="X4" s="2"/>
      <c r="Y4" s="2"/>
      <c r="Z4" s="2"/>
    </row>
    <row r="5" spans="1:26" ht="15.75" hidden="1" customHeight="1" thickBot="1" x14ac:dyDescent="0.35">
      <c r="A5" s="63"/>
      <c r="B5" s="63"/>
      <c r="C5" s="64"/>
      <c r="D5" s="89"/>
      <c r="E5" s="64"/>
      <c r="F5" s="64"/>
      <c r="G5" s="64"/>
      <c r="H5" s="64"/>
      <c r="I5" s="64"/>
      <c r="J5" s="77"/>
      <c r="K5" s="78"/>
      <c r="L5" s="78"/>
      <c r="M5" s="78"/>
      <c r="N5" s="78"/>
      <c r="O5" s="78"/>
      <c r="P5" s="79"/>
      <c r="Q5" s="64"/>
      <c r="R5" s="66"/>
      <c r="S5" s="66"/>
      <c r="T5" s="63"/>
      <c r="U5" s="64"/>
      <c r="V5" s="64"/>
      <c r="W5" s="2"/>
      <c r="X5" s="2"/>
      <c r="Y5" s="2"/>
      <c r="Z5" s="2"/>
    </row>
    <row r="6" spans="1:26" ht="17.25" customHeight="1" x14ac:dyDescent="0.3">
      <c r="A6" s="63"/>
      <c r="B6" s="63"/>
      <c r="C6" s="64"/>
      <c r="D6" s="89"/>
      <c r="E6" s="64"/>
      <c r="F6" s="64"/>
      <c r="G6" s="64"/>
      <c r="H6" s="64"/>
      <c r="I6" s="64"/>
      <c r="J6" s="77"/>
      <c r="K6" s="78"/>
      <c r="L6" s="78"/>
      <c r="M6" s="78"/>
      <c r="N6" s="78"/>
      <c r="O6" s="78"/>
      <c r="P6" s="79"/>
      <c r="Q6" s="64"/>
      <c r="R6" s="66"/>
      <c r="S6" s="66"/>
      <c r="T6" s="63"/>
      <c r="U6" s="64"/>
      <c r="V6" s="64"/>
      <c r="W6" s="2"/>
      <c r="X6" s="2"/>
      <c r="Y6" s="2"/>
      <c r="Z6" s="2"/>
    </row>
    <row r="7" spans="1:26" ht="30" customHeight="1" x14ac:dyDescent="0.3">
      <c r="A7" s="63"/>
      <c r="B7" s="63"/>
      <c r="C7" s="64"/>
      <c r="D7" s="89"/>
      <c r="E7" s="64"/>
      <c r="F7" s="64"/>
      <c r="G7" s="64"/>
      <c r="H7" s="64"/>
      <c r="I7" s="64"/>
      <c r="J7" s="80"/>
      <c r="K7" s="81"/>
      <c r="L7" s="81"/>
      <c r="M7" s="81"/>
      <c r="N7" s="81"/>
      <c r="O7" s="81"/>
      <c r="P7" s="82"/>
      <c r="Q7" s="64"/>
      <c r="R7" s="66"/>
      <c r="S7" s="66"/>
      <c r="T7" s="63"/>
      <c r="U7" s="64"/>
      <c r="V7" s="64"/>
      <c r="W7" s="2"/>
      <c r="X7" s="2"/>
      <c r="Y7" s="2"/>
      <c r="Z7" s="2"/>
    </row>
    <row r="8" spans="1:26" ht="30.75" customHeight="1" x14ac:dyDescent="0.3">
      <c r="A8" s="63"/>
      <c r="B8" s="63"/>
      <c r="C8" s="64"/>
      <c r="D8" s="89"/>
      <c r="E8" s="64"/>
      <c r="F8" s="64"/>
      <c r="G8" s="64"/>
      <c r="H8" s="64"/>
      <c r="I8" s="64"/>
      <c r="J8" s="63" t="s">
        <v>34</v>
      </c>
      <c r="K8" s="67" t="s">
        <v>7</v>
      </c>
      <c r="L8" s="68"/>
      <c r="M8" s="68"/>
      <c r="N8" s="68"/>
      <c r="O8" s="68"/>
      <c r="P8" s="69"/>
      <c r="Q8" s="64"/>
      <c r="R8" s="65" t="s">
        <v>35</v>
      </c>
      <c r="S8" s="65" t="s">
        <v>61</v>
      </c>
      <c r="T8" s="63"/>
      <c r="U8" s="64"/>
      <c r="V8" s="64"/>
      <c r="W8" s="2"/>
      <c r="X8" s="2"/>
      <c r="Y8" s="2"/>
      <c r="Z8" s="2"/>
    </row>
    <row r="9" spans="1:26" ht="30.75" customHeight="1" x14ac:dyDescent="0.3">
      <c r="A9" s="63"/>
      <c r="B9" s="63"/>
      <c r="C9" s="64"/>
      <c r="D9" s="89"/>
      <c r="E9" s="64"/>
      <c r="F9" s="64"/>
      <c r="G9" s="64"/>
      <c r="H9" s="64"/>
      <c r="I9" s="64"/>
      <c r="J9" s="63"/>
      <c r="K9" s="70" t="s">
        <v>8</v>
      </c>
      <c r="L9" s="72" t="s">
        <v>62</v>
      </c>
      <c r="M9" s="73"/>
      <c r="N9" s="70" t="s">
        <v>9</v>
      </c>
      <c r="O9" s="90" t="s">
        <v>62</v>
      </c>
      <c r="P9" s="90"/>
      <c r="Q9" s="64"/>
      <c r="R9" s="65"/>
      <c r="S9" s="65"/>
      <c r="T9" s="63"/>
      <c r="U9" s="64"/>
      <c r="V9" s="64"/>
      <c r="W9" s="2"/>
      <c r="X9" s="2"/>
      <c r="Y9" s="2"/>
      <c r="Z9" s="2"/>
    </row>
    <row r="10" spans="1:26" ht="201.75" customHeight="1" x14ac:dyDescent="0.3">
      <c r="A10" s="63"/>
      <c r="B10" s="63"/>
      <c r="C10" s="64"/>
      <c r="D10" s="71"/>
      <c r="E10" s="64"/>
      <c r="F10" s="64"/>
      <c r="G10" s="64"/>
      <c r="H10" s="64"/>
      <c r="I10" s="64"/>
      <c r="J10" s="63"/>
      <c r="K10" s="71"/>
      <c r="L10" s="25" t="s">
        <v>73</v>
      </c>
      <c r="M10" s="25" t="s">
        <v>74</v>
      </c>
      <c r="N10" s="71"/>
      <c r="O10" s="31" t="s">
        <v>75</v>
      </c>
      <c r="P10" s="31" t="s">
        <v>76</v>
      </c>
      <c r="Q10" s="64"/>
      <c r="R10" s="65"/>
      <c r="S10" s="65"/>
      <c r="T10" s="63"/>
      <c r="U10" s="64"/>
      <c r="V10" s="64"/>
      <c r="W10" s="2"/>
      <c r="X10" s="2"/>
      <c r="Y10" s="2"/>
      <c r="Z10" s="2"/>
    </row>
    <row r="11" spans="1:26" ht="15.75" customHeight="1" thickBot="1" x14ac:dyDescent="0.3">
      <c r="A11" s="8">
        <v>1</v>
      </c>
      <c r="B11" s="10">
        <v>2</v>
      </c>
      <c r="C11" s="9">
        <v>3</v>
      </c>
      <c r="D11" s="9" t="s">
        <v>40</v>
      </c>
      <c r="E11" s="9">
        <v>4</v>
      </c>
      <c r="F11" s="9">
        <v>5</v>
      </c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5">
        <v>11</v>
      </c>
      <c r="M11" s="9" t="s">
        <v>59</v>
      </c>
      <c r="N11" s="9">
        <v>12</v>
      </c>
      <c r="O11" s="9" t="s">
        <v>60</v>
      </c>
      <c r="P11" s="9" t="s">
        <v>78</v>
      </c>
      <c r="Q11" s="9">
        <v>13</v>
      </c>
      <c r="R11" s="9">
        <v>14</v>
      </c>
      <c r="S11" s="9">
        <v>15</v>
      </c>
      <c r="T11" s="9">
        <v>16</v>
      </c>
      <c r="U11" s="9">
        <v>17</v>
      </c>
      <c r="V11" s="9">
        <v>18</v>
      </c>
    </row>
    <row r="12" spans="1:26" ht="105" customHeight="1" x14ac:dyDescent="0.25">
      <c r="A12" s="12" t="s">
        <v>10</v>
      </c>
      <c r="B12" s="1">
        <v>134448</v>
      </c>
      <c r="C12" s="1">
        <v>63654.1</v>
      </c>
      <c r="D12" s="1">
        <f>C12/B12*100</f>
        <v>47.3</v>
      </c>
      <c r="E12" s="1">
        <v>8.6999999999999993</v>
      </c>
      <c r="F12" s="1">
        <f t="shared" ref="F12:F15" si="0">B12*E12%</f>
        <v>11697</v>
      </c>
      <c r="G12" s="1">
        <f t="shared" ref="G12:G30" si="1">(F12+L12+M12+P12+O12)</f>
        <v>11697</v>
      </c>
      <c r="H12" s="1">
        <f t="shared" ref="H12:H32" si="2">C12*E12%</f>
        <v>5537.9</v>
      </c>
      <c r="I12" s="1">
        <f t="shared" ref="I12:I31" si="3">(H12+L12+M12+P12+O12)</f>
        <v>5537.9</v>
      </c>
      <c r="J12" s="1">
        <f t="shared" ref="J12:J30" si="4">K12+N12</f>
        <v>9669.5</v>
      </c>
      <c r="K12" s="1">
        <v>5105.2</v>
      </c>
      <c r="L12" s="1">
        <v>0</v>
      </c>
      <c r="M12" s="1">
        <v>0</v>
      </c>
      <c r="N12" s="1">
        <v>4564.3</v>
      </c>
      <c r="O12" s="1">
        <v>0</v>
      </c>
      <c r="P12" s="1">
        <v>0</v>
      </c>
      <c r="Q12" s="1">
        <v>5293</v>
      </c>
      <c r="R12" s="7">
        <f t="shared" ref="R12:R30" si="5">J12-G12</f>
        <v>-2027.5</v>
      </c>
      <c r="S12" s="7">
        <f t="shared" ref="S12:S30" si="6">Q12-I12</f>
        <v>-244.9</v>
      </c>
      <c r="T12" s="29"/>
      <c r="U12" s="1">
        <v>2</v>
      </c>
      <c r="V12" s="1">
        <v>3</v>
      </c>
    </row>
    <row r="13" spans="1:26" ht="50.25" customHeight="1" x14ac:dyDescent="0.25">
      <c r="A13" s="12" t="s">
        <v>43</v>
      </c>
      <c r="B13" s="1">
        <v>10389.5</v>
      </c>
      <c r="C13" s="1">
        <v>5133.1000000000004</v>
      </c>
      <c r="D13" s="1">
        <f t="shared" ref="D13:D33" si="7">C13/B13*100</f>
        <v>49.4</v>
      </c>
      <c r="E13" s="1">
        <v>29.1</v>
      </c>
      <c r="F13" s="1">
        <f t="shared" si="0"/>
        <v>3023.3</v>
      </c>
      <c r="G13" s="1">
        <f t="shared" si="1"/>
        <v>3023.3</v>
      </c>
      <c r="H13" s="1">
        <f t="shared" si="2"/>
        <v>1493.7</v>
      </c>
      <c r="I13" s="1">
        <f t="shared" si="3"/>
        <v>1493.7</v>
      </c>
      <c r="J13" s="1">
        <f t="shared" si="4"/>
        <v>2986.4</v>
      </c>
      <c r="K13" s="7">
        <v>2074.4</v>
      </c>
      <c r="L13" s="1">
        <v>0</v>
      </c>
      <c r="M13" s="1">
        <v>0</v>
      </c>
      <c r="N13" s="7">
        <v>912</v>
      </c>
      <c r="O13" s="7">
        <v>0</v>
      </c>
      <c r="P13" s="7">
        <v>0</v>
      </c>
      <c r="Q13" s="1">
        <v>1423</v>
      </c>
      <c r="R13" s="3">
        <f t="shared" si="5"/>
        <v>-36.9</v>
      </c>
      <c r="S13" s="3">
        <f t="shared" si="6"/>
        <v>-70.7</v>
      </c>
      <c r="T13" s="24"/>
      <c r="U13" s="1">
        <v>1</v>
      </c>
      <c r="V13" s="7">
        <v>1</v>
      </c>
    </row>
    <row r="14" spans="1:26" ht="45" customHeight="1" x14ac:dyDescent="0.25">
      <c r="A14" s="13" t="s">
        <v>11</v>
      </c>
      <c r="B14" s="1">
        <v>21001.7</v>
      </c>
      <c r="C14" s="1">
        <v>10315.700000000001</v>
      </c>
      <c r="D14" s="1">
        <f t="shared" si="7"/>
        <v>49.1</v>
      </c>
      <c r="E14" s="1">
        <v>20.5</v>
      </c>
      <c r="F14" s="1">
        <f t="shared" si="0"/>
        <v>4305.3</v>
      </c>
      <c r="G14" s="1">
        <f t="shared" si="1"/>
        <v>4305.3</v>
      </c>
      <c r="H14" s="1">
        <f t="shared" si="2"/>
        <v>2114.6999999999998</v>
      </c>
      <c r="I14" s="1">
        <f t="shared" si="3"/>
        <v>2114.6999999999998</v>
      </c>
      <c r="J14" s="1">
        <f t="shared" si="4"/>
        <v>3836</v>
      </c>
      <c r="K14" s="7">
        <v>2491</v>
      </c>
      <c r="L14" s="1">
        <v>0</v>
      </c>
      <c r="M14" s="7">
        <v>0</v>
      </c>
      <c r="N14" s="1">
        <v>1345</v>
      </c>
      <c r="O14" s="1">
        <v>0</v>
      </c>
      <c r="P14" s="1">
        <v>0</v>
      </c>
      <c r="Q14" s="1">
        <v>1722.2</v>
      </c>
      <c r="R14" s="7">
        <f t="shared" si="5"/>
        <v>-469.3</v>
      </c>
      <c r="S14" s="7">
        <f t="shared" si="6"/>
        <v>-392.5</v>
      </c>
      <c r="T14" s="16"/>
      <c r="U14" s="1">
        <v>1</v>
      </c>
      <c r="V14" s="1">
        <v>1</v>
      </c>
    </row>
    <row r="15" spans="1:26" ht="60" customHeight="1" x14ac:dyDescent="0.25">
      <c r="A15" s="13" t="s">
        <v>12</v>
      </c>
      <c r="B15" s="1">
        <v>23426</v>
      </c>
      <c r="C15" s="1">
        <v>11853.2</v>
      </c>
      <c r="D15" s="1">
        <f t="shared" si="7"/>
        <v>50.6</v>
      </c>
      <c r="E15" s="1">
        <v>22.4</v>
      </c>
      <c r="F15" s="1">
        <f t="shared" si="0"/>
        <v>5247.4</v>
      </c>
      <c r="G15" s="1">
        <f t="shared" si="1"/>
        <v>5247.4</v>
      </c>
      <c r="H15" s="1">
        <f t="shared" si="2"/>
        <v>2655.1</v>
      </c>
      <c r="I15" s="1">
        <f t="shared" si="3"/>
        <v>2655.1</v>
      </c>
      <c r="J15" s="1">
        <f t="shared" si="4"/>
        <v>3394.2</v>
      </c>
      <c r="K15" s="1">
        <v>2247.1</v>
      </c>
      <c r="L15" s="1">
        <v>0</v>
      </c>
      <c r="M15" s="7">
        <v>0</v>
      </c>
      <c r="N15" s="1">
        <v>1147.0999999999999</v>
      </c>
      <c r="O15" s="1">
        <v>0</v>
      </c>
      <c r="P15" s="1">
        <v>0</v>
      </c>
      <c r="Q15" s="1">
        <v>1640.9</v>
      </c>
      <c r="R15" s="7">
        <f t="shared" si="5"/>
        <v>-1853.2</v>
      </c>
      <c r="S15" s="7">
        <f t="shared" si="6"/>
        <v>-1014.2</v>
      </c>
      <c r="T15" s="16"/>
      <c r="U15" s="1">
        <v>1</v>
      </c>
      <c r="V15" s="1">
        <v>1</v>
      </c>
    </row>
    <row r="16" spans="1:26" ht="48.75" customHeight="1" x14ac:dyDescent="0.25">
      <c r="A16" s="13" t="s">
        <v>13</v>
      </c>
      <c r="B16" s="1">
        <v>20532.7</v>
      </c>
      <c r="C16" s="1">
        <v>9853.2999999999993</v>
      </c>
      <c r="D16" s="1">
        <f t="shared" si="7"/>
        <v>48</v>
      </c>
      <c r="E16" s="1">
        <v>26.1</v>
      </c>
      <c r="F16" s="1">
        <f>B16*E16%</f>
        <v>5359</v>
      </c>
      <c r="G16" s="1">
        <f t="shared" si="1"/>
        <v>5359</v>
      </c>
      <c r="H16" s="1">
        <f t="shared" si="2"/>
        <v>2571.6999999999998</v>
      </c>
      <c r="I16" s="1">
        <f t="shared" si="3"/>
        <v>2571.6999999999998</v>
      </c>
      <c r="J16" s="1">
        <f t="shared" si="4"/>
        <v>4596.7</v>
      </c>
      <c r="K16" s="1">
        <v>2686.7</v>
      </c>
      <c r="L16" s="1">
        <v>0</v>
      </c>
      <c r="M16" s="7">
        <v>0</v>
      </c>
      <c r="N16" s="1">
        <v>1910</v>
      </c>
      <c r="O16" s="1">
        <v>0</v>
      </c>
      <c r="P16" s="1">
        <v>0</v>
      </c>
      <c r="Q16" s="1">
        <v>2023.8</v>
      </c>
      <c r="R16" s="7">
        <f t="shared" si="5"/>
        <v>-762.3</v>
      </c>
      <c r="S16" s="7">
        <f t="shared" si="6"/>
        <v>-547.9</v>
      </c>
      <c r="T16" s="16"/>
      <c r="U16" s="1">
        <v>1</v>
      </c>
      <c r="V16" s="1">
        <v>2</v>
      </c>
    </row>
    <row r="17" spans="1:22" ht="54" customHeight="1" x14ac:dyDescent="0.25">
      <c r="A17" s="13" t="s">
        <v>14</v>
      </c>
      <c r="B17" s="1">
        <v>9403.4</v>
      </c>
      <c r="C17" s="1">
        <v>4745.3999999999996</v>
      </c>
      <c r="D17" s="1">
        <f t="shared" si="7"/>
        <v>50.5</v>
      </c>
      <c r="E17" s="1">
        <v>29</v>
      </c>
      <c r="F17" s="1">
        <f t="shared" ref="F17:F32" si="8">B17*E17%</f>
        <v>2727</v>
      </c>
      <c r="G17" s="1">
        <f t="shared" si="1"/>
        <v>2727</v>
      </c>
      <c r="H17" s="1">
        <f t="shared" si="2"/>
        <v>1376.2</v>
      </c>
      <c r="I17" s="1">
        <f t="shared" si="3"/>
        <v>1376.2</v>
      </c>
      <c r="J17" s="1">
        <f t="shared" si="4"/>
        <v>2716.6</v>
      </c>
      <c r="K17" s="1">
        <v>1805.7</v>
      </c>
      <c r="L17" s="1">
        <v>0</v>
      </c>
      <c r="M17" s="7">
        <v>0</v>
      </c>
      <c r="N17" s="1">
        <v>910.9</v>
      </c>
      <c r="O17" s="1">
        <v>0</v>
      </c>
      <c r="P17" s="1">
        <v>0</v>
      </c>
      <c r="Q17" s="1">
        <v>1441.9</v>
      </c>
      <c r="R17" s="3">
        <f t="shared" si="5"/>
        <v>-10.4</v>
      </c>
      <c r="S17" s="27">
        <f t="shared" si="6"/>
        <v>65.7</v>
      </c>
      <c r="T17" s="16" t="s">
        <v>88</v>
      </c>
      <c r="U17" s="1">
        <v>1</v>
      </c>
      <c r="V17" s="1">
        <v>1</v>
      </c>
    </row>
    <row r="18" spans="1:22" ht="57.75" customHeight="1" x14ac:dyDescent="0.25">
      <c r="A18" s="13" t="s">
        <v>15</v>
      </c>
      <c r="B18" s="1">
        <v>14325</v>
      </c>
      <c r="C18" s="1">
        <v>7491.5</v>
      </c>
      <c r="D18" s="1">
        <f t="shared" si="7"/>
        <v>52.3</v>
      </c>
      <c r="E18" s="1">
        <v>30.1</v>
      </c>
      <c r="F18" s="1">
        <f t="shared" si="8"/>
        <v>4311.8</v>
      </c>
      <c r="G18" s="1">
        <f t="shared" si="1"/>
        <v>4311.8</v>
      </c>
      <c r="H18" s="1">
        <f t="shared" si="2"/>
        <v>2254.9</v>
      </c>
      <c r="I18" s="1">
        <f t="shared" si="3"/>
        <v>2254.9</v>
      </c>
      <c r="J18" s="1">
        <f t="shared" si="4"/>
        <v>4299.3</v>
      </c>
      <c r="K18" s="1">
        <v>2441.1999999999998</v>
      </c>
      <c r="L18" s="1">
        <v>0</v>
      </c>
      <c r="M18" s="1">
        <v>0</v>
      </c>
      <c r="N18" s="1">
        <v>1858.1</v>
      </c>
      <c r="O18" s="1">
        <v>0</v>
      </c>
      <c r="P18" s="1">
        <v>0</v>
      </c>
      <c r="Q18" s="1">
        <v>2151.1</v>
      </c>
      <c r="R18" s="7">
        <f t="shared" si="5"/>
        <v>-12.5</v>
      </c>
      <c r="S18" s="3">
        <f t="shared" si="6"/>
        <v>-103.8</v>
      </c>
      <c r="T18" s="18"/>
      <c r="U18" s="1">
        <v>1</v>
      </c>
      <c r="V18" s="1">
        <v>2</v>
      </c>
    </row>
    <row r="19" spans="1:22" ht="51.75" customHeight="1" x14ac:dyDescent="0.25">
      <c r="A19" s="13" t="s">
        <v>16</v>
      </c>
      <c r="B19" s="1">
        <v>13729.2</v>
      </c>
      <c r="C19" s="1">
        <v>7481.6</v>
      </c>
      <c r="D19" s="1">
        <f t="shared" si="7"/>
        <v>54.5</v>
      </c>
      <c r="E19" s="1">
        <v>25.5</v>
      </c>
      <c r="F19" s="1">
        <f t="shared" si="8"/>
        <v>3500.9</v>
      </c>
      <c r="G19" s="1">
        <f t="shared" si="1"/>
        <v>3500.9</v>
      </c>
      <c r="H19" s="1">
        <f t="shared" si="2"/>
        <v>1907.8</v>
      </c>
      <c r="I19" s="1">
        <f t="shared" si="3"/>
        <v>1907.8</v>
      </c>
      <c r="J19" s="1">
        <f t="shared" si="4"/>
        <v>3361.8</v>
      </c>
      <c r="K19" s="7">
        <v>2828.7</v>
      </c>
      <c r="L19" s="1">
        <v>0</v>
      </c>
      <c r="M19" s="1">
        <v>0</v>
      </c>
      <c r="N19" s="1">
        <v>533.1</v>
      </c>
      <c r="O19" s="1">
        <v>0</v>
      </c>
      <c r="P19" s="1">
        <v>0</v>
      </c>
      <c r="Q19" s="1">
        <v>1787.2</v>
      </c>
      <c r="R19" s="7">
        <f t="shared" si="5"/>
        <v>-139.1</v>
      </c>
      <c r="S19" s="7">
        <f t="shared" si="6"/>
        <v>-120.6</v>
      </c>
      <c r="T19" s="16"/>
      <c r="U19" s="1">
        <v>1</v>
      </c>
      <c r="V19" s="7">
        <v>0.5</v>
      </c>
    </row>
    <row r="20" spans="1:22" ht="62.25" customHeight="1" x14ac:dyDescent="0.25">
      <c r="A20" s="13" t="s">
        <v>17</v>
      </c>
      <c r="B20" s="1">
        <v>15158.1</v>
      </c>
      <c r="C20" s="1">
        <v>7641.3</v>
      </c>
      <c r="D20" s="1">
        <f t="shared" si="7"/>
        <v>50.4</v>
      </c>
      <c r="E20" s="1">
        <v>25.9</v>
      </c>
      <c r="F20" s="1">
        <f t="shared" si="8"/>
        <v>3925.9</v>
      </c>
      <c r="G20" s="1">
        <f t="shared" si="1"/>
        <v>3925.9</v>
      </c>
      <c r="H20" s="1">
        <f t="shared" si="2"/>
        <v>1979.1</v>
      </c>
      <c r="I20" s="1">
        <f t="shared" si="3"/>
        <v>1979.1</v>
      </c>
      <c r="J20" s="1">
        <f t="shared" si="4"/>
        <v>3300.9</v>
      </c>
      <c r="K20" s="1">
        <v>2400</v>
      </c>
      <c r="L20" s="1">
        <v>0</v>
      </c>
      <c r="M20" s="1">
        <v>0</v>
      </c>
      <c r="N20" s="1">
        <v>900.9</v>
      </c>
      <c r="O20" s="1">
        <v>0</v>
      </c>
      <c r="P20" s="1">
        <v>0</v>
      </c>
      <c r="Q20" s="1">
        <v>1318.8</v>
      </c>
      <c r="R20" s="7">
        <f t="shared" si="5"/>
        <v>-625</v>
      </c>
      <c r="S20" s="7">
        <f t="shared" si="6"/>
        <v>-660.3</v>
      </c>
      <c r="T20" s="11"/>
      <c r="U20" s="1">
        <v>1</v>
      </c>
      <c r="V20" s="1">
        <v>1</v>
      </c>
    </row>
    <row r="21" spans="1:22" ht="57.75" customHeight="1" x14ac:dyDescent="0.25">
      <c r="A21" s="13" t="s">
        <v>18</v>
      </c>
      <c r="B21" s="1">
        <v>15334</v>
      </c>
      <c r="C21" s="1">
        <v>7636</v>
      </c>
      <c r="D21" s="1">
        <f t="shared" si="7"/>
        <v>49.8</v>
      </c>
      <c r="E21" s="1">
        <v>26.5</v>
      </c>
      <c r="F21" s="1">
        <f t="shared" si="8"/>
        <v>4063.5</v>
      </c>
      <c r="G21" s="1">
        <f t="shared" si="1"/>
        <v>4063.5</v>
      </c>
      <c r="H21" s="1">
        <f t="shared" si="2"/>
        <v>2023.5</v>
      </c>
      <c r="I21" s="1">
        <f t="shared" si="3"/>
        <v>2023.5</v>
      </c>
      <c r="J21" s="7">
        <f t="shared" si="4"/>
        <v>3403</v>
      </c>
      <c r="K21" s="7">
        <v>2182.9</v>
      </c>
      <c r="L21" s="1">
        <v>0</v>
      </c>
      <c r="M21" s="1">
        <v>0</v>
      </c>
      <c r="N21" s="1">
        <v>1220.0999999999999</v>
      </c>
      <c r="O21" s="1">
        <v>0</v>
      </c>
      <c r="P21" s="1"/>
      <c r="Q21" s="1">
        <v>1603.5</v>
      </c>
      <c r="R21" s="3">
        <f t="shared" si="5"/>
        <v>-660.5</v>
      </c>
      <c r="S21" s="7">
        <f t="shared" si="6"/>
        <v>-420</v>
      </c>
      <c r="T21" s="11"/>
      <c r="U21" s="1">
        <v>1</v>
      </c>
      <c r="V21" s="1">
        <v>1</v>
      </c>
    </row>
    <row r="22" spans="1:22" ht="57.75" customHeight="1" x14ac:dyDescent="0.25">
      <c r="A22" s="13" t="s">
        <v>19</v>
      </c>
      <c r="B22" s="1">
        <v>20717.599999999999</v>
      </c>
      <c r="C22" s="7">
        <v>10368.200000000001</v>
      </c>
      <c r="D22" s="1">
        <f t="shared" si="7"/>
        <v>50</v>
      </c>
      <c r="E22" s="1">
        <v>26.8</v>
      </c>
      <c r="F22" s="1">
        <f t="shared" si="8"/>
        <v>5552.3</v>
      </c>
      <c r="G22" s="7">
        <f t="shared" si="1"/>
        <v>5552.3</v>
      </c>
      <c r="H22" s="7">
        <f t="shared" si="2"/>
        <v>2778.7</v>
      </c>
      <c r="I22" s="7">
        <f t="shared" si="3"/>
        <v>2778.7</v>
      </c>
      <c r="J22" s="7">
        <f t="shared" si="4"/>
        <v>5073.5</v>
      </c>
      <c r="K22" s="1">
        <v>2686.6</v>
      </c>
      <c r="L22" s="1">
        <v>0</v>
      </c>
      <c r="M22" s="1">
        <v>0</v>
      </c>
      <c r="N22" s="1">
        <v>2386.9</v>
      </c>
      <c r="O22" s="1">
        <v>0</v>
      </c>
      <c r="P22" s="1">
        <v>0</v>
      </c>
      <c r="Q22" s="1">
        <v>2661.9</v>
      </c>
      <c r="R22" s="7">
        <f t="shared" si="5"/>
        <v>-478.8</v>
      </c>
      <c r="S22" s="7">
        <f t="shared" si="6"/>
        <v>-116.8</v>
      </c>
      <c r="T22" s="16"/>
      <c r="U22" s="1">
        <v>1</v>
      </c>
      <c r="V22" s="1">
        <v>2</v>
      </c>
    </row>
    <row r="23" spans="1:22" ht="51.75" customHeight="1" x14ac:dyDescent="0.25">
      <c r="A23" s="13" t="s">
        <v>20</v>
      </c>
      <c r="B23" s="1">
        <v>26009.599999999999</v>
      </c>
      <c r="C23" s="1">
        <v>13293.4</v>
      </c>
      <c r="D23" s="1">
        <f t="shared" si="7"/>
        <v>51.1</v>
      </c>
      <c r="E23" s="1">
        <v>25</v>
      </c>
      <c r="F23" s="1">
        <f t="shared" si="8"/>
        <v>6502.4</v>
      </c>
      <c r="G23" s="7">
        <f t="shared" si="1"/>
        <v>7097.5</v>
      </c>
      <c r="H23" s="7">
        <f t="shared" si="2"/>
        <v>3323.4</v>
      </c>
      <c r="I23" s="7">
        <f t="shared" si="3"/>
        <v>3918.5</v>
      </c>
      <c r="J23" s="7">
        <f t="shared" si="4"/>
        <v>3798.2</v>
      </c>
      <c r="K23" s="1">
        <v>2500.1999999999998</v>
      </c>
      <c r="L23" s="1">
        <v>595.1</v>
      </c>
      <c r="M23" s="1">
        <v>0</v>
      </c>
      <c r="N23" s="1">
        <v>1298</v>
      </c>
      <c r="O23" s="1">
        <v>0</v>
      </c>
      <c r="P23" s="1">
        <v>0</v>
      </c>
      <c r="Q23" s="1">
        <v>2552.6999999999998</v>
      </c>
      <c r="R23" s="7">
        <f t="shared" si="5"/>
        <v>-3299.3</v>
      </c>
      <c r="S23" s="7">
        <f t="shared" si="6"/>
        <v>-1365.8</v>
      </c>
      <c r="T23" s="1"/>
      <c r="U23" s="1">
        <v>1</v>
      </c>
      <c r="V23" s="7">
        <v>1</v>
      </c>
    </row>
    <row r="24" spans="1:22" ht="61.5" customHeight="1" x14ac:dyDescent="0.25">
      <c r="A24" s="13" t="s">
        <v>28</v>
      </c>
      <c r="B24" s="1">
        <v>18362.599999999999</v>
      </c>
      <c r="C24" s="1">
        <v>9195.1</v>
      </c>
      <c r="D24" s="1">
        <f t="shared" si="7"/>
        <v>50.1</v>
      </c>
      <c r="E24" s="1">
        <v>21.4</v>
      </c>
      <c r="F24" s="1">
        <f t="shared" si="8"/>
        <v>3929.6</v>
      </c>
      <c r="G24" s="7">
        <f t="shared" si="1"/>
        <v>3929.6</v>
      </c>
      <c r="H24" s="7">
        <f t="shared" si="2"/>
        <v>1967.8</v>
      </c>
      <c r="I24" s="7">
        <f t="shared" si="3"/>
        <v>1967.8</v>
      </c>
      <c r="J24" s="7">
        <f t="shared" si="4"/>
        <v>3448.6</v>
      </c>
      <c r="K24" s="1">
        <v>2518.6</v>
      </c>
      <c r="L24" s="1">
        <v>0</v>
      </c>
      <c r="M24" s="1">
        <v>0</v>
      </c>
      <c r="N24" s="1">
        <v>930</v>
      </c>
      <c r="O24" s="1">
        <v>0</v>
      </c>
      <c r="P24" s="1">
        <v>0</v>
      </c>
      <c r="Q24" s="1">
        <v>1581.1</v>
      </c>
      <c r="R24" s="7">
        <f t="shared" si="5"/>
        <v>-481</v>
      </c>
      <c r="S24" s="7">
        <f t="shared" si="6"/>
        <v>-386.7</v>
      </c>
      <c r="T24" s="24"/>
      <c r="U24" s="1">
        <v>1</v>
      </c>
      <c r="V24" s="1">
        <v>1</v>
      </c>
    </row>
    <row r="25" spans="1:22" ht="51" customHeight="1" x14ac:dyDescent="0.25">
      <c r="A25" s="13" t="s">
        <v>21</v>
      </c>
      <c r="B25" s="1">
        <v>17322.400000000001</v>
      </c>
      <c r="C25" s="1">
        <v>8850</v>
      </c>
      <c r="D25" s="1">
        <f t="shared" si="7"/>
        <v>51.1</v>
      </c>
      <c r="E25" s="1">
        <v>24.6</v>
      </c>
      <c r="F25" s="1">
        <f t="shared" si="8"/>
        <v>4261.3</v>
      </c>
      <c r="G25" s="1">
        <f t="shared" si="1"/>
        <v>4261.3</v>
      </c>
      <c r="H25" s="1">
        <f t="shared" si="2"/>
        <v>2177.1</v>
      </c>
      <c r="I25" s="1">
        <f t="shared" si="3"/>
        <v>2177.1</v>
      </c>
      <c r="J25" s="1">
        <f t="shared" si="4"/>
        <v>3814.8</v>
      </c>
      <c r="K25" s="1">
        <v>2712.5</v>
      </c>
      <c r="L25" s="1">
        <v>0</v>
      </c>
      <c r="M25" s="1">
        <v>0</v>
      </c>
      <c r="N25" s="1">
        <v>1102.3</v>
      </c>
      <c r="O25" s="1">
        <v>0</v>
      </c>
      <c r="P25" s="1">
        <v>0</v>
      </c>
      <c r="Q25" s="1">
        <v>2166.1</v>
      </c>
      <c r="R25" s="7">
        <f t="shared" si="5"/>
        <v>-446.5</v>
      </c>
      <c r="S25" s="7">
        <f t="shared" si="6"/>
        <v>-11</v>
      </c>
      <c r="T25" s="16"/>
      <c r="U25" s="1">
        <v>1</v>
      </c>
      <c r="V25" s="1">
        <v>1</v>
      </c>
    </row>
    <row r="26" spans="1:22" ht="51.75" customHeight="1" x14ac:dyDescent="0.25">
      <c r="A26" s="13" t="s">
        <v>22</v>
      </c>
      <c r="B26" s="1">
        <v>15316.9</v>
      </c>
      <c r="C26" s="1">
        <v>8013.9</v>
      </c>
      <c r="D26" s="1">
        <f t="shared" si="7"/>
        <v>52.3</v>
      </c>
      <c r="E26" s="1">
        <v>26.5</v>
      </c>
      <c r="F26" s="1">
        <f t="shared" si="8"/>
        <v>4059</v>
      </c>
      <c r="G26" s="1">
        <f t="shared" si="1"/>
        <v>4059</v>
      </c>
      <c r="H26" s="1">
        <f t="shared" si="2"/>
        <v>2123.6999999999998</v>
      </c>
      <c r="I26" s="1">
        <f t="shared" si="3"/>
        <v>2123.6999999999998</v>
      </c>
      <c r="J26" s="1">
        <f t="shared" si="4"/>
        <v>3419.4</v>
      </c>
      <c r="K26" s="1">
        <v>2440.6</v>
      </c>
      <c r="L26" s="1">
        <v>0</v>
      </c>
      <c r="M26" s="1">
        <v>0</v>
      </c>
      <c r="N26" s="1">
        <v>978.8</v>
      </c>
      <c r="O26" s="1">
        <v>0</v>
      </c>
      <c r="P26" s="1">
        <v>0</v>
      </c>
      <c r="Q26" s="1">
        <v>2044.7</v>
      </c>
      <c r="R26" s="7">
        <f t="shared" si="5"/>
        <v>-639.6</v>
      </c>
      <c r="S26" s="3">
        <f t="shared" si="6"/>
        <v>-79</v>
      </c>
      <c r="T26" s="16"/>
      <c r="U26" s="1">
        <v>1</v>
      </c>
      <c r="V26" s="1">
        <v>1</v>
      </c>
    </row>
    <row r="27" spans="1:22" ht="48" customHeight="1" x14ac:dyDescent="0.25">
      <c r="A27" s="13" t="s">
        <v>23</v>
      </c>
      <c r="B27" s="7">
        <v>22349</v>
      </c>
      <c r="C27" s="7">
        <v>10974.2</v>
      </c>
      <c r="D27" s="7">
        <f t="shared" si="7"/>
        <v>49.1</v>
      </c>
      <c r="E27" s="7">
        <v>20.6</v>
      </c>
      <c r="F27" s="7">
        <f t="shared" si="8"/>
        <v>4603.8999999999996</v>
      </c>
      <c r="G27" s="7">
        <f t="shared" si="1"/>
        <v>4603.8999999999996</v>
      </c>
      <c r="H27" s="7">
        <f t="shared" si="2"/>
        <v>2260.6999999999998</v>
      </c>
      <c r="I27" s="7">
        <f t="shared" si="3"/>
        <v>2260.6999999999998</v>
      </c>
      <c r="J27" s="7">
        <f t="shared" si="4"/>
        <v>3107.7</v>
      </c>
      <c r="K27" s="7">
        <v>2266.8000000000002</v>
      </c>
      <c r="L27" s="7">
        <v>0</v>
      </c>
      <c r="M27" s="7">
        <v>0</v>
      </c>
      <c r="N27" s="7">
        <v>840.9</v>
      </c>
      <c r="O27" s="7">
        <v>0</v>
      </c>
      <c r="P27" s="7">
        <v>0</v>
      </c>
      <c r="Q27" s="7">
        <v>1445.3</v>
      </c>
      <c r="R27" s="7">
        <f t="shared" si="5"/>
        <v>-1496.2</v>
      </c>
      <c r="S27" s="3">
        <f t="shared" si="6"/>
        <v>-815.4</v>
      </c>
      <c r="T27" s="18"/>
      <c r="U27" s="7">
        <v>1</v>
      </c>
      <c r="V27" s="7">
        <v>1</v>
      </c>
    </row>
    <row r="28" spans="1:22" ht="41.25" customHeight="1" x14ac:dyDescent="0.25">
      <c r="A28" s="13" t="s">
        <v>24</v>
      </c>
      <c r="B28" s="1">
        <v>15060.8</v>
      </c>
      <c r="C28" s="1">
        <v>8655.7000000000007</v>
      </c>
      <c r="D28" s="1">
        <f t="shared" si="7"/>
        <v>57.5</v>
      </c>
      <c r="E28" s="1">
        <v>20.100000000000001</v>
      </c>
      <c r="F28" s="1">
        <f t="shared" si="8"/>
        <v>3027.2</v>
      </c>
      <c r="G28" s="1">
        <f t="shared" si="1"/>
        <v>3027.2</v>
      </c>
      <c r="H28" s="1">
        <f t="shared" si="2"/>
        <v>1739.8</v>
      </c>
      <c r="I28" s="1">
        <f t="shared" si="3"/>
        <v>1739.8</v>
      </c>
      <c r="J28" s="7">
        <f t="shared" si="4"/>
        <v>2935.2</v>
      </c>
      <c r="K28" s="1">
        <v>2354</v>
      </c>
      <c r="L28" s="1">
        <v>0</v>
      </c>
      <c r="M28" s="1">
        <v>0</v>
      </c>
      <c r="N28" s="1">
        <v>581.20000000000005</v>
      </c>
      <c r="O28" s="1">
        <v>0</v>
      </c>
      <c r="P28" s="1">
        <v>0</v>
      </c>
      <c r="Q28" s="1">
        <v>1356.7</v>
      </c>
      <c r="R28" s="7">
        <f t="shared" si="5"/>
        <v>-92</v>
      </c>
      <c r="S28" s="7">
        <f t="shared" si="6"/>
        <v>-383.1</v>
      </c>
      <c r="T28" s="16"/>
      <c r="U28" s="1">
        <v>1</v>
      </c>
      <c r="V28" s="1">
        <v>1</v>
      </c>
    </row>
    <row r="29" spans="1:22" ht="51.75" customHeight="1" x14ac:dyDescent="0.25">
      <c r="A29" s="13" t="s">
        <v>25</v>
      </c>
      <c r="B29" s="1">
        <v>13165.9</v>
      </c>
      <c r="C29" s="1">
        <v>6644.9</v>
      </c>
      <c r="D29" s="1">
        <f t="shared" si="7"/>
        <v>50.5</v>
      </c>
      <c r="E29" s="1">
        <v>24.3</v>
      </c>
      <c r="F29" s="1">
        <f t="shared" si="8"/>
        <v>3199.3</v>
      </c>
      <c r="G29" s="1">
        <f t="shared" si="1"/>
        <v>3199.3</v>
      </c>
      <c r="H29" s="1">
        <f t="shared" si="2"/>
        <v>1614.7</v>
      </c>
      <c r="I29" s="1">
        <f t="shared" si="3"/>
        <v>1614.7</v>
      </c>
      <c r="J29" s="1">
        <f t="shared" si="4"/>
        <v>3199.3</v>
      </c>
      <c r="K29" s="1">
        <v>2170</v>
      </c>
      <c r="L29" s="1">
        <v>0</v>
      </c>
      <c r="M29" s="1">
        <v>0</v>
      </c>
      <c r="N29" s="1">
        <v>1029.3</v>
      </c>
      <c r="O29" s="1">
        <v>0</v>
      </c>
      <c r="P29" s="1">
        <v>0</v>
      </c>
      <c r="Q29" s="1">
        <v>1720.8</v>
      </c>
      <c r="R29" s="7">
        <f t="shared" si="5"/>
        <v>0</v>
      </c>
      <c r="S29" s="28">
        <f t="shared" si="6"/>
        <v>106.1</v>
      </c>
      <c r="T29" s="16" t="s">
        <v>89</v>
      </c>
      <c r="U29" s="1">
        <v>1</v>
      </c>
      <c r="V29" s="1">
        <v>1</v>
      </c>
    </row>
    <row r="30" spans="1:22" ht="55.5" customHeight="1" x14ac:dyDescent="0.25">
      <c r="A30" s="13" t="s">
        <v>26</v>
      </c>
      <c r="B30" s="1">
        <v>15244.7</v>
      </c>
      <c r="C30" s="1">
        <v>7485.4</v>
      </c>
      <c r="D30" s="1">
        <f t="shared" si="7"/>
        <v>49.1</v>
      </c>
      <c r="E30" s="1">
        <v>28.3</v>
      </c>
      <c r="F30" s="1">
        <f t="shared" si="8"/>
        <v>4314.3</v>
      </c>
      <c r="G30" s="1">
        <f t="shared" si="1"/>
        <v>4798.6000000000004</v>
      </c>
      <c r="H30" s="1">
        <f t="shared" si="2"/>
        <v>2118.4</v>
      </c>
      <c r="I30" s="1">
        <f t="shared" si="3"/>
        <v>2602.6999999999998</v>
      </c>
      <c r="J30" s="1">
        <f t="shared" si="4"/>
        <v>4028.8</v>
      </c>
      <c r="K30" s="1">
        <v>2759.7</v>
      </c>
      <c r="L30" s="1">
        <v>484.3</v>
      </c>
      <c r="M30" s="1">
        <v>0</v>
      </c>
      <c r="N30" s="1">
        <v>1269.0999999999999</v>
      </c>
      <c r="O30" s="1">
        <v>0</v>
      </c>
      <c r="P30" s="1">
        <v>0</v>
      </c>
      <c r="Q30" s="1">
        <v>2232.1999999999998</v>
      </c>
      <c r="R30" s="7">
        <f t="shared" si="5"/>
        <v>-769.8</v>
      </c>
      <c r="S30" s="3">
        <f t="shared" si="6"/>
        <v>-370.5</v>
      </c>
      <c r="T30" s="11"/>
      <c r="U30" s="1">
        <v>1</v>
      </c>
      <c r="V30" s="1">
        <v>1</v>
      </c>
    </row>
    <row r="31" spans="1:22" ht="40.5" customHeight="1" x14ac:dyDescent="0.25">
      <c r="A31" s="14" t="s">
        <v>27</v>
      </c>
      <c r="B31" s="1">
        <f>SUM(B12:B30)</f>
        <v>441297.1</v>
      </c>
      <c r="C31" s="1">
        <f>SUM(C12:C30)</f>
        <v>219286</v>
      </c>
      <c r="D31" s="1">
        <f t="shared" si="7"/>
        <v>49.7</v>
      </c>
      <c r="E31" s="1" t="s">
        <v>36</v>
      </c>
      <c r="F31" s="1">
        <f t="shared" ref="F31:S31" si="9">SUM(F12:F30)</f>
        <v>87610.4</v>
      </c>
      <c r="G31" s="1">
        <f t="shared" ref="G31" si="10">(F31+L31+M31)</f>
        <v>88689.8</v>
      </c>
      <c r="H31" s="1">
        <f t="shared" si="9"/>
        <v>44018.9</v>
      </c>
      <c r="I31" s="1">
        <f t="shared" si="3"/>
        <v>45098.3</v>
      </c>
      <c r="J31" s="1">
        <f t="shared" si="9"/>
        <v>74389.899999999994</v>
      </c>
      <c r="K31" s="1">
        <f t="shared" si="9"/>
        <v>48671.9</v>
      </c>
      <c r="L31" s="1">
        <f t="shared" si="9"/>
        <v>1079.4000000000001</v>
      </c>
      <c r="M31" s="1">
        <f t="shared" si="9"/>
        <v>0</v>
      </c>
      <c r="N31" s="1">
        <f t="shared" si="9"/>
        <v>25718</v>
      </c>
      <c r="O31" s="1">
        <v>0</v>
      </c>
      <c r="P31" s="1">
        <f t="shared" si="9"/>
        <v>0</v>
      </c>
      <c r="Q31" s="1">
        <f t="shared" si="9"/>
        <v>38166.9</v>
      </c>
      <c r="R31" s="7">
        <f t="shared" si="9"/>
        <v>-14299.9</v>
      </c>
      <c r="S31" s="17">
        <f t="shared" si="9"/>
        <v>-6931.4</v>
      </c>
      <c r="T31" s="1"/>
      <c r="U31" s="1">
        <f>SUM(U12:U30)</f>
        <v>20</v>
      </c>
      <c r="V31" s="1">
        <f>SUM(V12:V30)</f>
        <v>23.5</v>
      </c>
    </row>
    <row r="32" spans="1:22" ht="60" customHeight="1" x14ac:dyDescent="0.25">
      <c r="A32" s="13" t="s">
        <v>44</v>
      </c>
      <c r="B32" s="1">
        <v>747746</v>
      </c>
      <c r="C32" s="1">
        <v>374957.3</v>
      </c>
      <c r="D32" s="1">
        <f>C32/B32*100</f>
        <v>50.1</v>
      </c>
      <c r="E32" s="1">
        <v>10.1</v>
      </c>
      <c r="F32" s="1">
        <f t="shared" si="8"/>
        <v>75522.3</v>
      </c>
      <c r="G32" s="1">
        <f>(F32+L32+M32+P32+O32)</f>
        <v>78892.5</v>
      </c>
      <c r="H32" s="1">
        <f t="shared" si="2"/>
        <v>37870.699999999997</v>
      </c>
      <c r="I32" s="1">
        <f>(H32+L32+M32+P32+O32)</f>
        <v>41240.9</v>
      </c>
      <c r="J32" s="1">
        <f>K32+N32</f>
        <v>69413.100000000006</v>
      </c>
      <c r="K32" s="1">
        <v>9728.9</v>
      </c>
      <c r="L32" s="1">
        <v>1620.7</v>
      </c>
      <c r="M32" s="1">
        <v>0</v>
      </c>
      <c r="N32" s="1">
        <v>59684.2</v>
      </c>
      <c r="O32" s="1">
        <v>1749.5</v>
      </c>
      <c r="P32" s="1">
        <v>0</v>
      </c>
      <c r="Q32" s="1">
        <v>34269.4</v>
      </c>
      <c r="R32" s="7">
        <f>J32-G32</f>
        <v>-9479.4</v>
      </c>
      <c r="S32" s="17">
        <f>Q32-I32</f>
        <v>-6971.5</v>
      </c>
      <c r="T32" s="1"/>
      <c r="U32" s="1">
        <v>2</v>
      </c>
      <c r="V32" s="27">
        <v>34</v>
      </c>
    </row>
    <row r="33" spans="1:22" ht="40.5" customHeight="1" x14ac:dyDescent="0.25">
      <c r="A33" s="14" t="s">
        <v>45</v>
      </c>
      <c r="B33" s="1">
        <f>B31+B32</f>
        <v>1189043.1000000001</v>
      </c>
      <c r="C33" s="1">
        <f>C31+C32</f>
        <v>594243.30000000005</v>
      </c>
      <c r="D33" s="1">
        <f t="shared" si="7"/>
        <v>50</v>
      </c>
      <c r="E33" s="1" t="s">
        <v>36</v>
      </c>
      <c r="F33" s="1">
        <f t="shared" ref="F33:S33" si="11">F31+F32</f>
        <v>163132.70000000001</v>
      </c>
      <c r="G33" s="1">
        <f>(F33+L33+M33+P33+O33)</f>
        <v>167582.29999999999</v>
      </c>
      <c r="H33" s="1">
        <f t="shared" si="11"/>
        <v>81889.600000000006</v>
      </c>
      <c r="I33" s="1">
        <f>(H33+L33+M33+P33+O33)</f>
        <v>86339.199999999997</v>
      </c>
      <c r="J33" s="1">
        <f t="shared" si="11"/>
        <v>143803</v>
      </c>
      <c r="K33" s="1">
        <f t="shared" si="11"/>
        <v>58400.800000000003</v>
      </c>
      <c r="L33" s="1">
        <f t="shared" si="11"/>
        <v>2700.1</v>
      </c>
      <c r="M33" s="1">
        <f t="shared" si="11"/>
        <v>0</v>
      </c>
      <c r="N33" s="1">
        <f t="shared" si="11"/>
        <v>85402.2</v>
      </c>
      <c r="O33" s="1">
        <f t="shared" si="11"/>
        <v>1749.5</v>
      </c>
      <c r="P33" s="1">
        <f t="shared" si="11"/>
        <v>0</v>
      </c>
      <c r="Q33" s="1">
        <f t="shared" si="11"/>
        <v>72436.3</v>
      </c>
      <c r="R33" s="7">
        <f t="shared" si="11"/>
        <v>-23779.3</v>
      </c>
      <c r="S33" s="17">
        <f t="shared" si="11"/>
        <v>-13902.9</v>
      </c>
      <c r="T33" s="1"/>
      <c r="U33" s="1">
        <f>U31+U32</f>
        <v>22</v>
      </c>
      <c r="V33" s="1">
        <f>V31+V32</f>
        <v>57.5</v>
      </c>
    </row>
    <row r="34" spans="1:22" ht="26.25" customHeight="1" x14ac:dyDescent="0.25">
      <c r="A34" s="6" t="s">
        <v>38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5"/>
      <c r="S34" s="4"/>
      <c r="T34" s="4"/>
      <c r="U34" s="4"/>
      <c r="V34" s="4"/>
    </row>
    <row r="35" spans="1:22" ht="18.75" x14ac:dyDescent="0.3">
      <c r="A35" s="62" t="s">
        <v>37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</row>
  </sheetData>
  <mergeCells count="29">
    <mergeCell ref="J4:P7"/>
    <mergeCell ref="N9:N10"/>
    <mergeCell ref="O9:P9"/>
    <mergeCell ref="I1:L1"/>
    <mergeCell ref="A2:W2"/>
    <mergeCell ref="A3:A10"/>
    <mergeCell ref="B3:D3"/>
    <mergeCell ref="E3:S3"/>
    <mergeCell ref="T3:T10"/>
    <mergeCell ref="U3:V3"/>
    <mergeCell ref="B4:B10"/>
    <mergeCell ref="C4:C10"/>
    <mergeCell ref="D4:D10"/>
    <mergeCell ref="A35:V35"/>
    <mergeCell ref="Q4:Q10"/>
    <mergeCell ref="R4:S7"/>
    <mergeCell ref="U4:U10"/>
    <mergeCell ref="V4:V10"/>
    <mergeCell ref="J8:J10"/>
    <mergeCell ref="K8:P8"/>
    <mergeCell ref="R8:R10"/>
    <mergeCell ref="S8:S10"/>
    <mergeCell ref="K9:K10"/>
    <mergeCell ref="L9:M9"/>
    <mergeCell ref="E4:E10"/>
    <mergeCell ref="F4:F10"/>
    <mergeCell ref="G4:G10"/>
    <mergeCell ref="H4:H10"/>
    <mergeCell ref="I4:I10"/>
  </mergeCells>
  <pageMargins left="0.70866141732283472" right="0.70866141732283472" top="0.74803149606299213" bottom="0.74803149606299213" header="0.31496062992125984" footer="0.31496062992125984"/>
  <pageSetup paperSize="8" scale="37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pane xSplit="1" ySplit="7" topLeftCell="B14" activePane="bottomRight" state="frozen"/>
      <selection pane="topRight" activeCell="B1" sqref="B1"/>
      <selection pane="bottomLeft" activeCell="A8" sqref="A8"/>
      <selection pane="bottomRight" activeCell="M20" sqref="M20"/>
    </sheetView>
  </sheetViews>
  <sheetFormatPr defaultRowHeight="15" x14ac:dyDescent="0.25"/>
  <cols>
    <col min="1" max="1" width="33.42578125" customWidth="1"/>
    <col min="2" max="3" width="15" customWidth="1"/>
    <col min="4" max="4" width="13.28515625" customWidth="1"/>
    <col min="5" max="5" width="16.28515625" customWidth="1"/>
    <col min="6" max="6" width="19.28515625" customWidth="1"/>
    <col min="7" max="7" width="18.42578125" customWidth="1"/>
    <col min="8" max="8" width="19" customWidth="1"/>
    <col min="9" max="9" width="16.85546875" customWidth="1"/>
    <col min="10" max="10" width="19.85546875" customWidth="1"/>
    <col min="11" max="11" width="18.42578125" customWidth="1"/>
    <col min="12" max="12" width="18.85546875" customWidth="1"/>
    <col min="13" max="13" width="18.42578125" customWidth="1"/>
    <col min="14" max="14" width="18.5703125" customWidth="1"/>
    <col min="15" max="15" width="18" customWidth="1"/>
  </cols>
  <sheetData>
    <row r="1" spans="1:15" ht="15" customHeight="1" x14ac:dyDescent="0.25">
      <c r="A1" s="96" t="s">
        <v>82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51.75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ht="58.5" customHeight="1" x14ac:dyDescent="0.25">
      <c r="A3" s="63" t="s">
        <v>55</v>
      </c>
      <c r="B3" s="98" t="s">
        <v>56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5" ht="115.5" customHeight="1" x14ac:dyDescent="0.25">
      <c r="A4" s="63"/>
      <c r="B4" s="99" t="s">
        <v>46</v>
      </c>
      <c r="C4" s="99"/>
      <c r="D4" s="99"/>
      <c r="E4" s="100"/>
      <c r="F4" s="98" t="s">
        <v>47</v>
      </c>
      <c r="G4" s="98"/>
      <c r="H4" s="98" t="s">
        <v>48</v>
      </c>
      <c r="I4" s="98"/>
      <c r="J4" s="98" t="s">
        <v>49</v>
      </c>
      <c r="K4" s="98"/>
      <c r="L4" s="98" t="s">
        <v>50</v>
      </c>
      <c r="M4" s="98"/>
      <c r="N4" s="98" t="s">
        <v>64</v>
      </c>
      <c r="O4" s="98" t="s">
        <v>65</v>
      </c>
    </row>
    <row r="5" spans="1:15" ht="15" customHeight="1" x14ac:dyDescent="0.25">
      <c r="A5" s="63"/>
      <c r="B5" s="101" t="s">
        <v>67</v>
      </c>
      <c r="C5" s="101" t="s">
        <v>83</v>
      </c>
      <c r="D5" s="101" t="s">
        <v>84</v>
      </c>
      <c r="E5" s="102" t="s">
        <v>58</v>
      </c>
      <c r="F5" s="92" t="s">
        <v>51</v>
      </c>
      <c r="G5" s="92" t="s">
        <v>52</v>
      </c>
      <c r="H5" s="92" t="s">
        <v>51</v>
      </c>
      <c r="I5" s="92" t="s">
        <v>52</v>
      </c>
      <c r="J5" s="92" t="s">
        <v>51</v>
      </c>
      <c r="K5" s="92" t="s">
        <v>52</v>
      </c>
      <c r="L5" s="92" t="s">
        <v>51</v>
      </c>
      <c r="M5" s="92" t="s">
        <v>52</v>
      </c>
      <c r="N5" s="98"/>
      <c r="O5" s="98"/>
    </row>
    <row r="6" spans="1:15" x14ac:dyDescent="0.25">
      <c r="A6" s="63"/>
      <c r="B6" s="101"/>
      <c r="C6" s="101"/>
      <c r="D6" s="101"/>
      <c r="E6" s="103"/>
      <c r="F6" s="92"/>
      <c r="G6" s="92"/>
      <c r="H6" s="92"/>
      <c r="I6" s="92"/>
      <c r="J6" s="92"/>
      <c r="K6" s="92"/>
      <c r="L6" s="92"/>
      <c r="M6" s="92"/>
      <c r="N6" s="98"/>
      <c r="O6" s="98"/>
    </row>
    <row r="7" spans="1:15" ht="54" customHeight="1" x14ac:dyDescent="0.25">
      <c r="A7" s="63"/>
      <c r="B7" s="101"/>
      <c r="C7" s="101"/>
      <c r="D7" s="101"/>
      <c r="E7" s="104"/>
      <c r="F7" s="92"/>
      <c r="G7" s="92"/>
      <c r="H7" s="92"/>
      <c r="I7" s="92"/>
      <c r="J7" s="92"/>
      <c r="K7" s="92"/>
      <c r="L7" s="92"/>
      <c r="M7" s="92"/>
      <c r="N7" s="98"/>
      <c r="O7" s="98"/>
    </row>
    <row r="8" spans="1:15" ht="15" customHeight="1" x14ac:dyDescent="0.25">
      <c r="A8" s="93">
        <v>1</v>
      </c>
      <c r="B8" s="94">
        <v>2</v>
      </c>
      <c r="C8" s="94" t="s">
        <v>57</v>
      </c>
      <c r="D8" s="94" t="s">
        <v>86</v>
      </c>
      <c r="E8" s="94" t="s">
        <v>87</v>
      </c>
      <c r="F8" s="91">
        <v>3</v>
      </c>
      <c r="G8" s="91">
        <v>4</v>
      </c>
      <c r="H8" s="91">
        <v>5</v>
      </c>
      <c r="I8" s="91">
        <v>6</v>
      </c>
      <c r="J8" s="91">
        <v>7</v>
      </c>
      <c r="K8" s="91">
        <v>8</v>
      </c>
      <c r="L8" s="91" t="s">
        <v>53</v>
      </c>
      <c r="M8" s="91" t="s">
        <v>54</v>
      </c>
      <c r="N8" s="91">
        <v>11</v>
      </c>
      <c r="O8" s="91">
        <v>12</v>
      </c>
    </row>
    <row r="9" spans="1:15" ht="10.5" customHeight="1" x14ac:dyDescent="0.25">
      <c r="A9" s="93"/>
      <c r="B9" s="95"/>
      <c r="C9" s="95"/>
      <c r="D9" s="95"/>
      <c r="E9" s="95"/>
      <c r="F9" s="91"/>
      <c r="G9" s="91"/>
      <c r="H9" s="91"/>
      <c r="I9" s="91"/>
      <c r="J9" s="91"/>
      <c r="K9" s="91"/>
      <c r="L9" s="91"/>
      <c r="M9" s="91"/>
      <c r="N9" s="91"/>
      <c r="O9" s="91"/>
    </row>
    <row r="10" spans="1:15" ht="15" hidden="1" customHeight="1" x14ac:dyDescent="0.25">
      <c r="A10" s="93"/>
      <c r="B10" s="26"/>
      <c r="C10" s="26"/>
      <c r="D10" s="26"/>
      <c r="E10" s="26"/>
      <c r="F10" s="91"/>
      <c r="G10" s="91"/>
      <c r="H10" s="91"/>
      <c r="I10" s="91"/>
      <c r="J10" s="91"/>
      <c r="K10" s="91"/>
      <c r="L10" s="91"/>
      <c r="M10" s="91"/>
      <c r="N10" s="91"/>
      <c r="O10" s="91"/>
    </row>
    <row r="11" spans="1:15" ht="56.25" x14ac:dyDescent="0.25">
      <c r="A11" s="20" t="s">
        <v>10</v>
      </c>
      <c r="B11" s="7">
        <v>71912.2</v>
      </c>
      <c r="C11" s="7">
        <v>75886.8</v>
      </c>
      <c r="D11" s="7">
        <v>36616.6</v>
      </c>
      <c r="E11" s="7">
        <f>D11/C11*100</f>
        <v>48.3</v>
      </c>
      <c r="F11" s="7">
        <v>28656.5</v>
      </c>
      <c r="G11" s="7">
        <v>14228.8</v>
      </c>
      <c r="H11" s="7">
        <v>4179.7</v>
      </c>
      <c r="I11" s="7">
        <v>2090</v>
      </c>
      <c r="J11" s="7">
        <v>25725</v>
      </c>
      <c r="K11" s="7">
        <v>10718.7</v>
      </c>
      <c r="L11" s="1">
        <f t="shared" ref="L11:L27" si="0">C11+F11+H11+J11</f>
        <v>134448</v>
      </c>
      <c r="M11" s="1">
        <f>D11+G11+I11+K11</f>
        <v>63654.1</v>
      </c>
      <c r="N11" s="1">
        <v>2</v>
      </c>
      <c r="O11" s="1">
        <v>3</v>
      </c>
    </row>
    <row r="12" spans="1:15" ht="18.75" x14ac:dyDescent="0.25">
      <c r="A12" s="20" t="s">
        <v>43</v>
      </c>
      <c r="B12" s="7">
        <v>6605.5</v>
      </c>
      <c r="C12" s="7">
        <v>7177.3</v>
      </c>
      <c r="D12" s="7">
        <v>3527.2</v>
      </c>
      <c r="E12" s="7">
        <f t="shared" ref="E12:E32" si="1">D12/C12*100</f>
        <v>49.1</v>
      </c>
      <c r="F12" s="7">
        <v>523.5</v>
      </c>
      <c r="G12" s="7">
        <v>261.60000000000002</v>
      </c>
      <c r="H12" s="7">
        <v>0</v>
      </c>
      <c r="I12" s="7">
        <v>0</v>
      </c>
      <c r="J12" s="7">
        <v>2688.7</v>
      </c>
      <c r="K12" s="7">
        <v>1344.3</v>
      </c>
      <c r="L12" s="1">
        <f t="shared" si="0"/>
        <v>10389.5</v>
      </c>
      <c r="M12" s="1">
        <f t="shared" ref="M12:M20" si="2">D12+G12+I12+K12</f>
        <v>5133.1000000000004</v>
      </c>
      <c r="N12" s="1">
        <v>1</v>
      </c>
      <c r="O12" s="7">
        <v>1</v>
      </c>
    </row>
    <row r="13" spans="1:15" ht="27.75" customHeight="1" x14ac:dyDescent="0.25">
      <c r="A13" s="21" t="s">
        <v>11</v>
      </c>
      <c r="B13" s="7">
        <v>7037.1</v>
      </c>
      <c r="C13" s="7">
        <v>7037.1</v>
      </c>
      <c r="D13" s="7">
        <v>2791.6</v>
      </c>
      <c r="E13" s="7">
        <f t="shared" si="1"/>
        <v>39.700000000000003</v>
      </c>
      <c r="F13" s="7">
        <v>2145.9</v>
      </c>
      <c r="G13" s="7">
        <v>1072.8</v>
      </c>
      <c r="H13" s="7">
        <v>798.2</v>
      </c>
      <c r="I13" s="7">
        <v>399</v>
      </c>
      <c r="J13" s="7">
        <v>11020.5</v>
      </c>
      <c r="K13" s="7">
        <v>6052.3</v>
      </c>
      <c r="L13" s="1">
        <f t="shared" si="0"/>
        <v>21001.7</v>
      </c>
      <c r="M13" s="1">
        <f t="shared" si="2"/>
        <v>10315.700000000001</v>
      </c>
      <c r="N13" s="1">
        <v>1</v>
      </c>
      <c r="O13" s="1">
        <v>1</v>
      </c>
    </row>
    <row r="14" spans="1:15" ht="37.5" x14ac:dyDescent="0.25">
      <c r="A14" s="21" t="s">
        <v>12</v>
      </c>
      <c r="B14" s="7">
        <v>6233.3</v>
      </c>
      <c r="C14" s="7">
        <v>6233.3</v>
      </c>
      <c r="D14" s="7">
        <v>3257</v>
      </c>
      <c r="E14" s="7">
        <f t="shared" si="1"/>
        <v>52.3</v>
      </c>
      <c r="F14" s="7">
        <v>3004.9</v>
      </c>
      <c r="G14" s="7">
        <v>1502.4</v>
      </c>
      <c r="H14" s="7">
        <v>2818</v>
      </c>
      <c r="I14" s="7">
        <v>1409</v>
      </c>
      <c r="J14" s="7">
        <v>11369.8</v>
      </c>
      <c r="K14" s="7">
        <v>5684.8</v>
      </c>
      <c r="L14" s="1">
        <f t="shared" si="0"/>
        <v>23426</v>
      </c>
      <c r="M14" s="1">
        <f t="shared" si="2"/>
        <v>11853.2</v>
      </c>
      <c r="N14" s="1">
        <v>1</v>
      </c>
      <c r="O14" s="1">
        <v>1</v>
      </c>
    </row>
    <row r="15" spans="1:15" ht="18.75" x14ac:dyDescent="0.25">
      <c r="A15" s="21" t="s">
        <v>13</v>
      </c>
      <c r="B15" s="7">
        <v>4290.6000000000004</v>
      </c>
      <c r="C15" s="7">
        <v>4290.6000000000004</v>
      </c>
      <c r="D15" s="7">
        <v>1732.4</v>
      </c>
      <c r="E15" s="7">
        <f t="shared" si="1"/>
        <v>40.4</v>
      </c>
      <c r="F15" s="7">
        <v>5022</v>
      </c>
      <c r="G15" s="7">
        <v>2511</v>
      </c>
      <c r="H15" s="7">
        <v>7483.4</v>
      </c>
      <c r="I15" s="7">
        <v>3741.6</v>
      </c>
      <c r="J15" s="7">
        <v>3736.7</v>
      </c>
      <c r="K15" s="7">
        <v>1868.3</v>
      </c>
      <c r="L15" s="1">
        <f t="shared" si="0"/>
        <v>20532.7</v>
      </c>
      <c r="M15" s="1">
        <f t="shared" si="2"/>
        <v>9853.2999999999993</v>
      </c>
      <c r="N15" s="1">
        <v>1</v>
      </c>
      <c r="O15" s="1">
        <v>2</v>
      </c>
    </row>
    <row r="16" spans="1:15" ht="28.5" customHeight="1" x14ac:dyDescent="0.25">
      <c r="A16" s="21" t="s">
        <v>15</v>
      </c>
      <c r="B16" s="7">
        <v>1188.2</v>
      </c>
      <c r="C16" s="7">
        <v>1228.2</v>
      </c>
      <c r="D16" s="7">
        <v>943.3</v>
      </c>
      <c r="E16" s="7">
        <f t="shared" si="1"/>
        <v>76.8</v>
      </c>
      <c r="F16" s="7">
        <v>2191.9</v>
      </c>
      <c r="G16" s="7">
        <v>1095.8</v>
      </c>
      <c r="H16" s="7">
        <v>3386.1</v>
      </c>
      <c r="I16" s="7">
        <v>1693</v>
      </c>
      <c r="J16" s="7">
        <v>7518.8</v>
      </c>
      <c r="K16" s="7">
        <v>3759.4</v>
      </c>
      <c r="L16" s="1">
        <f t="shared" si="0"/>
        <v>14325</v>
      </c>
      <c r="M16" s="1">
        <f t="shared" si="2"/>
        <v>7491.5</v>
      </c>
      <c r="N16" s="1">
        <v>1</v>
      </c>
      <c r="O16" s="1">
        <v>2</v>
      </c>
    </row>
    <row r="17" spans="1:15" ht="18.75" x14ac:dyDescent="0.25">
      <c r="A17" s="21" t="s">
        <v>16</v>
      </c>
      <c r="B17" s="7">
        <v>577.70000000000005</v>
      </c>
      <c r="C17" s="7">
        <v>577.70000000000005</v>
      </c>
      <c r="D17" s="7">
        <v>271.60000000000002</v>
      </c>
      <c r="E17" s="7">
        <f t="shared" si="1"/>
        <v>47</v>
      </c>
      <c r="F17" s="7">
        <v>1789.9</v>
      </c>
      <c r="G17" s="7">
        <v>894.8</v>
      </c>
      <c r="H17" s="7">
        <v>3402.8</v>
      </c>
      <c r="I17" s="7">
        <v>1701.4</v>
      </c>
      <c r="J17" s="7">
        <v>7958.8</v>
      </c>
      <c r="K17" s="7">
        <v>4613.8</v>
      </c>
      <c r="L17" s="1">
        <f t="shared" si="0"/>
        <v>13729.2</v>
      </c>
      <c r="M17" s="1">
        <f t="shared" si="2"/>
        <v>7481.6</v>
      </c>
      <c r="N17" s="1">
        <v>1</v>
      </c>
      <c r="O17" s="1">
        <v>0.5</v>
      </c>
    </row>
    <row r="18" spans="1:15" ht="18.75" x14ac:dyDescent="0.25">
      <c r="A18" s="21" t="s">
        <v>14</v>
      </c>
      <c r="B18" s="7">
        <v>2510.6</v>
      </c>
      <c r="C18" s="7">
        <v>2510.6</v>
      </c>
      <c r="D18" s="7">
        <v>1321.8</v>
      </c>
      <c r="E18" s="7">
        <f t="shared" si="1"/>
        <v>52.6</v>
      </c>
      <c r="F18" s="7">
        <v>1199.0999999999999</v>
      </c>
      <c r="G18" s="7">
        <v>576.79999999999995</v>
      </c>
      <c r="H18" s="7">
        <v>1484.8</v>
      </c>
      <c r="I18" s="7">
        <v>742.4</v>
      </c>
      <c r="J18" s="7">
        <v>4208.8999999999996</v>
      </c>
      <c r="K18" s="7">
        <v>2104.4</v>
      </c>
      <c r="L18" s="1">
        <f t="shared" si="0"/>
        <v>9403.4</v>
      </c>
      <c r="M18" s="1">
        <f t="shared" si="2"/>
        <v>4745.3999999999996</v>
      </c>
      <c r="N18" s="1">
        <v>1</v>
      </c>
      <c r="O18" s="1">
        <v>1</v>
      </c>
    </row>
    <row r="19" spans="1:15" ht="41.25" customHeight="1" x14ac:dyDescent="0.25">
      <c r="A19" s="21" t="s">
        <v>17</v>
      </c>
      <c r="B19" s="7">
        <v>1424.3</v>
      </c>
      <c r="C19" s="7">
        <v>1424.3</v>
      </c>
      <c r="D19" s="7">
        <v>774.5</v>
      </c>
      <c r="E19" s="7">
        <f t="shared" si="1"/>
        <v>54.4</v>
      </c>
      <c r="F19" s="7">
        <v>3049.8</v>
      </c>
      <c r="G19" s="7">
        <v>1524.8</v>
      </c>
      <c r="H19" s="7">
        <v>4748</v>
      </c>
      <c r="I19" s="7">
        <v>2374</v>
      </c>
      <c r="J19" s="7">
        <v>5936</v>
      </c>
      <c r="K19" s="7">
        <v>2968</v>
      </c>
      <c r="L19" s="1">
        <f t="shared" si="0"/>
        <v>15158.1</v>
      </c>
      <c r="M19" s="1">
        <f t="shared" si="2"/>
        <v>7641.3</v>
      </c>
      <c r="N19" s="1">
        <v>1</v>
      </c>
      <c r="O19" s="1">
        <v>1</v>
      </c>
    </row>
    <row r="20" spans="1:15" ht="27" customHeight="1" x14ac:dyDescent="0.25">
      <c r="A20" s="21" t="s">
        <v>18</v>
      </c>
      <c r="B20" s="7">
        <v>2473.9</v>
      </c>
      <c r="C20" s="7">
        <v>2473.9</v>
      </c>
      <c r="D20" s="7">
        <v>1206.2</v>
      </c>
      <c r="E20" s="7">
        <f t="shared" si="1"/>
        <v>48.8</v>
      </c>
      <c r="F20" s="7">
        <v>3112.6</v>
      </c>
      <c r="G20" s="7">
        <v>1556.2</v>
      </c>
      <c r="H20" s="7">
        <v>4331.3999999999996</v>
      </c>
      <c r="I20" s="7">
        <v>2165.6</v>
      </c>
      <c r="J20" s="7">
        <v>5416.1</v>
      </c>
      <c r="K20" s="7">
        <v>2708</v>
      </c>
      <c r="L20" s="1">
        <f t="shared" si="0"/>
        <v>15334</v>
      </c>
      <c r="M20" s="1">
        <f t="shared" si="2"/>
        <v>7636</v>
      </c>
      <c r="N20" s="1">
        <v>1</v>
      </c>
      <c r="O20" s="1">
        <v>1</v>
      </c>
    </row>
    <row r="21" spans="1:15" ht="24" customHeight="1" x14ac:dyDescent="0.25">
      <c r="A21" s="21" t="s">
        <v>19</v>
      </c>
      <c r="B21" s="7">
        <v>6988.1</v>
      </c>
      <c r="C21" s="7">
        <v>6988.1</v>
      </c>
      <c r="D21" s="7">
        <v>3425.8</v>
      </c>
      <c r="E21" s="7">
        <f t="shared" si="1"/>
        <v>49</v>
      </c>
      <c r="F21" s="7">
        <v>3126.7</v>
      </c>
      <c r="G21" s="7">
        <v>1563.2</v>
      </c>
      <c r="H21" s="7">
        <v>3496.8</v>
      </c>
      <c r="I21" s="7">
        <v>1748.4</v>
      </c>
      <c r="J21" s="7">
        <v>7106</v>
      </c>
      <c r="K21" s="7">
        <v>3630.8</v>
      </c>
      <c r="L21" s="1">
        <f t="shared" si="0"/>
        <v>20717.599999999999</v>
      </c>
      <c r="M21" s="1">
        <f>D21+G21+I21+K21</f>
        <v>10368.200000000001</v>
      </c>
      <c r="N21" s="1">
        <v>1</v>
      </c>
      <c r="O21" s="1">
        <v>2</v>
      </c>
    </row>
    <row r="22" spans="1:15" ht="40.5" customHeight="1" x14ac:dyDescent="0.25">
      <c r="A22" s="21" t="s">
        <v>20</v>
      </c>
      <c r="B22" s="7">
        <v>6038.8</v>
      </c>
      <c r="C22" s="7">
        <v>6038.8</v>
      </c>
      <c r="D22" s="7">
        <v>3051.7</v>
      </c>
      <c r="E22" s="7">
        <f t="shared" si="1"/>
        <v>50.5</v>
      </c>
      <c r="F22" s="7">
        <v>6040.5</v>
      </c>
      <c r="G22" s="7">
        <v>3020.2</v>
      </c>
      <c r="H22" s="7">
        <v>7702.7</v>
      </c>
      <c r="I22" s="7">
        <v>3851.3</v>
      </c>
      <c r="J22" s="7">
        <v>6227.6</v>
      </c>
      <c r="K22" s="7">
        <v>3370.2</v>
      </c>
      <c r="L22" s="1">
        <f t="shared" si="0"/>
        <v>26009.599999999999</v>
      </c>
      <c r="M22" s="1">
        <f t="shared" ref="M22:M32" si="3">D22+G22+I22+K22</f>
        <v>13293.4</v>
      </c>
      <c r="N22" s="1">
        <v>1</v>
      </c>
      <c r="O22" s="7">
        <v>1</v>
      </c>
    </row>
    <row r="23" spans="1:15" ht="48" customHeight="1" x14ac:dyDescent="0.25">
      <c r="A23" s="21" t="s">
        <v>28</v>
      </c>
      <c r="B23" s="7">
        <v>4808</v>
      </c>
      <c r="C23" s="7">
        <v>4808</v>
      </c>
      <c r="D23" s="7">
        <v>2417.9</v>
      </c>
      <c r="E23" s="7">
        <f t="shared" si="1"/>
        <v>50.3</v>
      </c>
      <c r="F23" s="7">
        <v>2010.4</v>
      </c>
      <c r="G23" s="7">
        <v>1005.2</v>
      </c>
      <c r="H23" s="7">
        <v>2288.6999999999998</v>
      </c>
      <c r="I23" s="7">
        <v>1144.3</v>
      </c>
      <c r="J23" s="7">
        <v>9255.5</v>
      </c>
      <c r="K23" s="7">
        <v>4627.7</v>
      </c>
      <c r="L23" s="1">
        <f t="shared" si="0"/>
        <v>18362.599999999999</v>
      </c>
      <c r="M23" s="1">
        <f t="shared" si="3"/>
        <v>9195.1</v>
      </c>
      <c r="N23" s="1">
        <v>1</v>
      </c>
      <c r="O23" s="1">
        <v>1</v>
      </c>
    </row>
    <row r="24" spans="1:15" ht="42" customHeight="1" x14ac:dyDescent="0.25">
      <c r="A24" s="21" t="s">
        <v>21</v>
      </c>
      <c r="B24" s="7">
        <v>3527.5</v>
      </c>
      <c r="C24" s="7">
        <v>3727.5</v>
      </c>
      <c r="D24" s="7">
        <v>2052.6999999999998</v>
      </c>
      <c r="E24" s="7">
        <f t="shared" si="1"/>
        <v>55.1</v>
      </c>
      <c r="F24" s="7">
        <v>2282.6</v>
      </c>
      <c r="G24" s="7">
        <v>1141.2</v>
      </c>
      <c r="H24" s="7">
        <v>3184.3</v>
      </c>
      <c r="I24" s="7">
        <v>1592.1</v>
      </c>
      <c r="J24" s="7">
        <v>8128</v>
      </c>
      <c r="K24" s="7">
        <v>4064</v>
      </c>
      <c r="L24" s="1">
        <f t="shared" si="0"/>
        <v>17322.400000000001</v>
      </c>
      <c r="M24" s="1">
        <f t="shared" si="3"/>
        <v>8850</v>
      </c>
      <c r="N24" s="1">
        <v>1</v>
      </c>
      <c r="O24" s="1">
        <v>1</v>
      </c>
    </row>
    <row r="25" spans="1:15" ht="38.25" customHeight="1" x14ac:dyDescent="0.25">
      <c r="A25" s="21" t="s">
        <v>22</v>
      </c>
      <c r="B25" s="7">
        <v>2923.1</v>
      </c>
      <c r="C25" s="7">
        <v>3360.7</v>
      </c>
      <c r="D25" s="7">
        <v>2036</v>
      </c>
      <c r="E25" s="7">
        <f t="shared" si="1"/>
        <v>60.6</v>
      </c>
      <c r="F25" s="7">
        <v>2660.3</v>
      </c>
      <c r="G25" s="7">
        <v>1330</v>
      </c>
      <c r="H25" s="7">
        <v>4245.6000000000004</v>
      </c>
      <c r="I25" s="7">
        <v>2122.8000000000002</v>
      </c>
      <c r="J25" s="7">
        <v>5050.3</v>
      </c>
      <c r="K25" s="7">
        <v>2525.1</v>
      </c>
      <c r="L25" s="1">
        <f t="shared" si="0"/>
        <v>15316.9</v>
      </c>
      <c r="M25" s="1">
        <f t="shared" si="3"/>
        <v>8013.9</v>
      </c>
      <c r="N25" s="1">
        <v>1</v>
      </c>
      <c r="O25" s="1">
        <v>1</v>
      </c>
    </row>
    <row r="26" spans="1:15" ht="46.5" customHeight="1" x14ac:dyDescent="0.25">
      <c r="A26" s="21" t="s">
        <v>23</v>
      </c>
      <c r="B26" s="7">
        <v>19852</v>
      </c>
      <c r="C26" s="7">
        <v>19852</v>
      </c>
      <c r="D26" s="7">
        <v>9725.7999999999993</v>
      </c>
      <c r="E26" s="7">
        <f t="shared" si="1"/>
        <v>49</v>
      </c>
      <c r="F26" s="7">
        <v>2497</v>
      </c>
      <c r="G26" s="7">
        <v>1248.4000000000001</v>
      </c>
      <c r="H26" s="7">
        <v>0</v>
      </c>
      <c r="I26" s="7">
        <v>0</v>
      </c>
      <c r="J26" s="7">
        <v>0</v>
      </c>
      <c r="K26" s="7">
        <v>0</v>
      </c>
      <c r="L26" s="1">
        <f t="shared" si="0"/>
        <v>22349</v>
      </c>
      <c r="M26" s="1">
        <f t="shared" si="3"/>
        <v>10974.2</v>
      </c>
      <c r="N26" s="1">
        <v>1</v>
      </c>
      <c r="O26" s="1">
        <v>1</v>
      </c>
    </row>
    <row r="27" spans="1:15" ht="38.25" customHeight="1" x14ac:dyDescent="0.25">
      <c r="A27" s="21" t="s">
        <v>24</v>
      </c>
      <c r="B27" s="7">
        <v>1714.1</v>
      </c>
      <c r="C27" s="7">
        <v>2059.1</v>
      </c>
      <c r="D27" s="7">
        <v>2155.1</v>
      </c>
      <c r="E27" s="7">
        <f t="shared" si="1"/>
        <v>104.7</v>
      </c>
      <c r="F27" s="7">
        <v>1704.7</v>
      </c>
      <c r="G27" s="7">
        <v>852.2</v>
      </c>
      <c r="H27" s="7">
        <v>2760.8</v>
      </c>
      <c r="I27" s="7">
        <v>1380.4</v>
      </c>
      <c r="J27" s="7">
        <v>8536.2000000000007</v>
      </c>
      <c r="K27" s="7">
        <v>4268</v>
      </c>
      <c r="L27" s="1">
        <f t="shared" si="0"/>
        <v>15060.8</v>
      </c>
      <c r="M27" s="1">
        <f t="shared" si="3"/>
        <v>8655.7000000000007</v>
      </c>
      <c r="N27" s="1">
        <v>1</v>
      </c>
      <c r="O27" s="1">
        <v>1</v>
      </c>
    </row>
    <row r="28" spans="1:15" ht="37.5" customHeight="1" x14ac:dyDescent="0.25">
      <c r="A28" s="21" t="s">
        <v>25</v>
      </c>
      <c r="B28" s="7">
        <v>1359.7</v>
      </c>
      <c r="C28" s="7">
        <v>1359.7</v>
      </c>
      <c r="D28" s="7">
        <v>780.3</v>
      </c>
      <c r="E28" s="7">
        <f t="shared" si="1"/>
        <v>57.4</v>
      </c>
      <c r="F28" s="7">
        <v>1228.7</v>
      </c>
      <c r="G28" s="7">
        <v>576</v>
      </c>
      <c r="H28" s="7">
        <v>2264.9</v>
      </c>
      <c r="I28" s="7">
        <v>1132.4000000000001</v>
      </c>
      <c r="J28" s="7">
        <v>8312.6</v>
      </c>
      <c r="K28" s="7">
        <v>4156.2</v>
      </c>
      <c r="L28" s="1">
        <f>C28+F28+H28+J28</f>
        <v>13165.9</v>
      </c>
      <c r="M28" s="1">
        <f t="shared" si="3"/>
        <v>6644.9</v>
      </c>
      <c r="N28" s="1">
        <v>1</v>
      </c>
      <c r="O28" s="1">
        <v>1</v>
      </c>
    </row>
    <row r="29" spans="1:15" ht="39.75" customHeight="1" x14ac:dyDescent="0.25">
      <c r="A29" s="21" t="s">
        <v>26</v>
      </c>
      <c r="B29" s="7">
        <v>2395.6</v>
      </c>
      <c r="C29" s="7">
        <v>2395.6</v>
      </c>
      <c r="D29" s="7">
        <v>1061</v>
      </c>
      <c r="E29" s="7">
        <f t="shared" si="1"/>
        <v>44.3</v>
      </c>
      <c r="F29" s="7">
        <v>2156.1999999999998</v>
      </c>
      <c r="G29" s="7">
        <v>1078</v>
      </c>
      <c r="H29" s="7">
        <v>3229.3</v>
      </c>
      <c r="I29" s="7">
        <v>1614.6</v>
      </c>
      <c r="J29" s="7">
        <v>7463.6</v>
      </c>
      <c r="K29" s="7">
        <v>3731.8</v>
      </c>
      <c r="L29" s="1">
        <f t="shared" ref="L29:L31" si="4">C29+F29+H29+J29</f>
        <v>15244.7</v>
      </c>
      <c r="M29" s="1">
        <f t="shared" si="3"/>
        <v>7485.4</v>
      </c>
      <c r="N29" s="1">
        <v>1</v>
      </c>
      <c r="O29" s="1">
        <v>1</v>
      </c>
    </row>
    <row r="30" spans="1:15" ht="22.5" customHeight="1" x14ac:dyDescent="0.25">
      <c r="A30" s="22" t="s">
        <v>27</v>
      </c>
      <c r="B30" s="7">
        <f t="shared" ref="B30:O30" si="5">SUM(B11:B29)</f>
        <v>153860.29999999999</v>
      </c>
      <c r="C30" s="7">
        <f t="shared" si="5"/>
        <v>159429.29999999999</v>
      </c>
      <c r="D30" s="7">
        <f t="shared" si="5"/>
        <v>79148.5</v>
      </c>
      <c r="E30" s="7">
        <f t="shared" si="1"/>
        <v>49.6</v>
      </c>
      <c r="F30" s="7">
        <f t="shared" si="5"/>
        <v>74403.199999999997</v>
      </c>
      <c r="G30" s="7">
        <f t="shared" si="5"/>
        <v>37039.4</v>
      </c>
      <c r="H30" s="7">
        <f t="shared" si="5"/>
        <v>61805.5</v>
      </c>
      <c r="I30" s="7">
        <f t="shared" si="5"/>
        <v>30902.3</v>
      </c>
      <c r="J30" s="7">
        <f t="shared" si="5"/>
        <v>145659.1</v>
      </c>
      <c r="K30" s="7">
        <f t="shared" si="5"/>
        <v>72195.8</v>
      </c>
      <c r="L30" s="1">
        <f t="shared" si="4"/>
        <v>441297.1</v>
      </c>
      <c r="M30" s="1">
        <f t="shared" si="3"/>
        <v>219286</v>
      </c>
      <c r="N30" s="1">
        <f t="shared" si="5"/>
        <v>20</v>
      </c>
      <c r="O30" s="1">
        <f t="shared" si="5"/>
        <v>23.5</v>
      </c>
    </row>
    <row r="31" spans="1:15" ht="40.5" customHeight="1" x14ac:dyDescent="0.25">
      <c r="A31" s="21" t="s">
        <v>44</v>
      </c>
      <c r="B31" s="7">
        <v>680734.7</v>
      </c>
      <c r="C31" s="7">
        <v>706567.1</v>
      </c>
      <c r="D31" s="7">
        <v>354367.9</v>
      </c>
      <c r="E31" s="7">
        <f t="shared" si="1"/>
        <v>50.2</v>
      </c>
      <c r="F31" s="7">
        <v>41178.9</v>
      </c>
      <c r="G31" s="7">
        <v>20589.400000000001</v>
      </c>
      <c r="H31" s="7">
        <v>0</v>
      </c>
      <c r="I31" s="7">
        <v>0</v>
      </c>
      <c r="J31" s="7">
        <v>0</v>
      </c>
      <c r="K31" s="7">
        <v>0</v>
      </c>
      <c r="L31" s="1">
        <f t="shared" si="4"/>
        <v>747746</v>
      </c>
      <c r="M31" s="1">
        <f t="shared" si="3"/>
        <v>374957.3</v>
      </c>
      <c r="N31" s="1">
        <v>2</v>
      </c>
      <c r="O31" s="7">
        <v>31</v>
      </c>
    </row>
    <row r="32" spans="1:15" ht="24.75" customHeight="1" x14ac:dyDescent="0.25">
      <c r="A32" s="23" t="s">
        <v>45</v>
      </c>
      <c r="B32" s="7">
        <f t="shared" ref="B32:O32" si="6">B30+B31</f>
        <v>834595</v>
      </c>
      <c r="C32" s="7">
        <f t="shared" si="6"/>
        <v>865996.4</v>
      </c>
      <c r="D32" s="7">
        <f t="shared" si="6"/>
        <v>433516.4</v>
      </c>
      <c r="E32" s="7">
        <f t="shared" si="1"/>
        <v>50.1</v>
      </c>
      <c r="F32" s="7">
        <f t="shared" si="6"/>
        <v>115582.1</v>
      </c>
      <c r="G32" s="7">
        <f t="shared" si="6"/>
        <v>57628.800000000003</v>
      </c>
      <c r="H32" s="7">
        <f t="shared" si="6"/>
        <v>61805.5</v>
      </c>
      <c r="I32" s="7">
        <f t="shared" si="6"/>
        <v>30902.3</v>
      </c>
      <c r="J32" s="7">
        <f t="shared" si="6"/>
        <v>145659.1</v>
      </c>
      <c r="K32" s="7">
        <f t="shared" si="6"/>
        <v>72195.8</v>
      </c>
      <c r="L32" s="1">
        <f t="shared" ref="L32" si="7">C32+F32+H32+J32</f>
        <v>1189043.1000000001</v>
      </c>
      <c r="M32" s="1">
        <f t="shared" si="3"/>
        <v>594243.30000000005</v>
      </c>
      <c r="N32" s="1">
        <f t="shared" si="6"/>
        <v>22</v>
      </c>
      <c r="O32" s="1">
        <f t="shared" si="6"/>
        <v>54.5</v>
      </c>
    </row>
    <row r="33" spans="6:6" ht="15.75" x14ac:dyDescent="0.25">
      <c r="F33" s="19"/>
    </row>
  </sheetData>
  <mergeCells count="37">
    <mergeCell ref="H5:H7"/>
    <mergeCell ref="A1:O2"/>
    <mergeCell ref="A3:A7"/>
    <mergeCell ref="B3:O3"/>
    <mergeCell ref="B4:E4"/>
    <mergeCell ref="F4:G4"/>
    <mergeCell ref="H4:I4"/>
    <mergeCell ref="J4:K4"/>
    <mergeCell ref="L4:M4"/>
    <mergeCell ref="N4:N7"/>
    <mergeCell ref="O4:O7"/>
    <mergeCell ref="B5:B7"/>
    <mergeCell ref="D5:D7"/>
    <mergeCell ref="E5:E7"/>
    <mergeCell ref="F5:F7"/>
    <mergeCell ref="G5:G7"/>
    <mergeCell ref="A8:A10"/>
    <mergeCell ref="B8:B9"/>
    <mergeCell ref="D8:D9"/>
    <mergeCell ref="E8:E9"/>
    <mergeCell ref="F8:F10"/>
    <mergeCell ref="M8:M10"/>
    <mergeCell ref="N8:N10"/>
    <mergeCell ref="O8:O10"/>
    <mergeCell ref="C5:C7"/>
    <mergeCell ref="C8:C9"/>
    <mergeCell ref="G8:G10"/>
    <mergeCell ref="H8:H10"/>
    <mergeCell ref="I8:I10"/>
    <mergeCell ref="J8:J10"/>
    <mergeCell ref="K8:K10"/>
    <mergeCell ref="L8:L10"/>
    <mergeCell ref="I5:I7"/>
    <mergeCell ref="J5:J7"/>
    <mergeCell ref="K5:K7"/>
    <mergeCell ref="L5:L7"/>
    <mergeCell ref="M5:M7"/>
  </mergeCells>
  <pageMargins left="0.51181102362204722" right="0.19685039370078741" top="0.35433070866141736" bottom="0.35433070866141736" header="0.31496062992125984" footer="0.31496062992125984"/>
  <pageSetup paperSize="9" scale="5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topLeftCell="Q22" zoomScaleNormal="100" workbookViewId="0">
      <selection activeCell="J27" sqref="J27"/>
    </sheetView>
  </sheetViews>
  <sheetFormatPr defaultRowHeight="15" x14ac:dyDescent="0.25"/>
  <cols>
    <col min="1" max="1" width="38.85546875" customWidth="1"/>
    <col min="2" max="2" width="27.42578125" customWidth="1"/>
    <col min="3" max="3" width="24.5703125" customWidth="1"/>
    <col min="4" max="4" width="17.42578125" customWidth="1"/>
    <col min="5" max="5" width="28.7109375" customWidth="1"/>
    <col min="6" max="6" width="17.42578125" customWidth="1"/>
    <col min="7" max="7" width="21.85546875" customWidth="1"/>
    <col min="8" max="8" width="30.5703125" customWidth="1"/>
    <col min="9" max="9" width="34.7109375" customWidth="1"/>
    <col min="10" max="10" width="22.28515625" customWidth="1"/>
    <col min="11" max="11" width="20.42578125" customWidth="1"/>
    <col min="12" max="12" width="22.5703125" customWidth="1"/>
    <col min="13" max="13" width="26.5703125" customWidth="1"/>
    <col min="14" max="14" width="17.28515625" customWidth="1"/>
    <col min="15" max="15" width="22.7109375" customWidth="1"/>
    <col min="16" max="16" width="21" customWidth="1"/>
    <col min="17" max="17" width="18.7109375" customWidth="1"/>
    <col min="18" max="18" width="17" customWidth="1"/>
    <col min="19" max="19" width="18.42578125" customWidth="1"/>
    <col min="20" max="20" width="35.7109375" customWidth="1"/>
    <col min="21" max="21" width="14.5703125" customWidth="1"/>
    <col min="22" max="22" width="17.7109375" customWidth="1"/>
    <col min="23" max="23" width="0.5703125" customWidth="1"/>
    <col min="29" max="29" width="12.7109375" customWidth="1"/>
  </cols>
  <sheetData>
    <row r="1" spans="1:26" ht="20.25" customHeight="1" x14ac:dyDescent="0.3">
      <c r="I1" s="83" t="s">
        <v>32</v>
      </c>
      <c r="J1" s="83"/>
      <c r="K1" s="83"/>
      <c r="L1" s="83"/>
      <c r="M1" s="34"/>
    </row>
    <row r="2" spans="1:26" ht="46.5" customHeight="1" x14ac:dyDescent="0.25">
      <c r="A2" s="84" t="s">
        <v>94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6" ht="150" customHeight="1" x14ac:dyDescent="0.3">
      <c r="A3" s="63" t="s">
        <v>33</v>
      </c>
      <c r="B3" s="85" t="s">
        <v>77</v>
      </c>
      <c r="C3" s="86"/>
      <c r="D3" s="87"/>
      <c r="E3" s="88" t="s">
        <v>0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63" t="s">
        <v>1</v>
      </c>
      <c r="U3" s="63" t="s">
        <v>2</v>
      </c>
      <c r="V3" s="63"/>
      <c r="W3" s="2"/>
      <c r="X3" s="2"/>
      <c r="Y3" s="2"/>
      <c r="Z3" s="2"/>
    </row>
    <row r="4" spans="1:26" ht="57.75" customHeight="1" x14ac:dyDescent="0.3">
      <c r="A4" s="63"/>
      <c r="B4" s="63" t="s">
        <v>3</v>
      </c>
      <c r="C4" s="63" t="s">
        <v>31</v>
      </c>
      <c r="D4" s="70" t="s">
        <v>39</v>
      </c>
      <c r="E4" s="63" t="s">
        <v>41</v>
      </c>
      <c r="F4" s="63" t="s">
        <v>29</v>
      </c>
      <c r="G4" s="63" t="s">
        <v>80</v>
      </c>
      <c r="H4" s="63" t="s">
        <v>42</v>
      </c>
      <c r="I4" s="63" t="s">
        <v>79</v>
      </c>
      <c r="J4" s="74" t="s">
        <v>81</v>
      </c>
      <c r="K4" s="75"/>
      <c r="L4" s="75"/>
      <c r="M4" s="75"/>
      <c r="N4" s="75"/>
      <c r="O4" s="75"/>
      <c r="P4" s="76"/>
      <c r="Q4" s="63" t="s">
        <v>4</v>
      </c>
      <c r="R4" s="65" t="s">
        <v>30</v>
      </c>
      <c r="S4" s="66"/>
      <c r="T4" s="63"/>
      <c r="U4" s="63" t="s">
        <v>5</v>
      </c>
      <c r="V4" s="63" t="s">
        <v>6</v>
      </c>
      <c r="W4" s="2"/>
      <c r="X4" s="2"/>
      <c r="Y4" s="2"/>
      <c r="Z4" s="2"/>
    </row>
    <row r="5" spans="1:26" ht="15.75" hidden="1" customHeight="1" thickBot="1" x14ac:dyDescent="0.35">
      <c r="A5" s="63"/>
      <c r="B5" s="63"/>
      <c r="C5" s="64"/>
      <c r="D5" s="89"/>
      <c r="E5" s="64"/>
      <c r="F5" s="64"/>
      <c r="G5" s="64"/>
      <c r="H5" s="64"/>
      <c r="I5" s="64"/>
      <c r="J5" s="77"/>
      <c r="K5" s="78"/>
      <c r="L5" s="78"/>
      <c r="M5" s="78"/>
      <c r="N5" s="78"/>
      <c r="O5" s="78"/>
      <c r="P5" s="79"/>
      <c r="Q5" s="64"/>
      <c r="R5" s="66"/>
      <c r="S5" s="66"/>
      <c r="T5" s="63"/>
      <c r="U5" s="64"/>
      <c r="V5" s="64"/>
      <c r="W5" s="2"/>
      <c r="X5" s="2"/>
      <c r="Y5" s="2"/>
      <c r="Z5" s="2"/>
    </row>
    <row r="6" spans="1:26" ht="17.25" customHeight="1" x14ac:dyDescent="0.3">
      <c r="A6" s="63"/>
      <c r="B6" s="63"/>
      <c r="C6" s="64"/>
      <c r="D6" s="89"/>
      <c r="E6" s="64"/>
      <c r="F6" s="64"/>
      <c r="G6" s="64"/>
      <c r="H6" s="64"/>
      <c r="I6" s="64"/>
      <c r="J6" s="77"/>
      <c r="K6" s="78"/>
      <c r="L6" s="78"/>
      <c r="M6" s="78"/>
      <c r="N6" s="78"/>
      <c r="O6" s="78"/>
      <c r="P6" s="79"/>
      <c r="Q6" s="64"/>
      <c r="R6" s="66"/>
      <c r="S6" s="66"/>
      <c r="T6" s="63"/>
      <c r="U6" s="64"/>
      <c r="V6" s="64"/>
      <c r="W6" s="2"/>
      <c r="X6" s="2"/>
      <c r="Y6" s="2"/>
      <c r="Z6" s="2"/>
    </row>
    <row r="7" spans="1:26" ht="30" customHeight="1" x14ac:dyDescent="0.3">
      <c r="A7" s="63"/>
      <c r="B7" s="63"/>
      <c r="C7" s="64"/>
      <c r="D7" s="89"/>
      <c r="E7" s="64"/>
      <c r="F7" s="64"/>
      <c r="G7" s="64"/>
      <c r="H7" s="64"/>
      <c r="I7" s="64"/>
      <c r="J7" s="80"/>
      <c r="K7" s="81"/>
      <c r="L7" s="81"/>
      <c r="M7" s="81"/>
      <c r="N7" s="81"/>
      <c r="O7" s="81"/>
      <c r="P7" s="82"/>
      <c r="Q7" s="64"/>
      <c r="R7" s="66"/>
      <c r="S7" s="66"/>
      <c r="T7" s="63"/>
      <c r="U7" s="64"/>
      <c r="V7" s="64"/>
      <c r="W7" s="2"/>
      <c r="X7" s="2"/>
      <c r="Y7" s="2"/>
      <c r="Z7" s="2"/>
    </row>
    <row r="8" spans="1:26" ht="30.75" customHeight="1" x14ac:dyDescent="0.3">
      <c r="A8" s="63"/>
      <c r="B8" s="63"/>
      <c r="C8" s="64"/>
      <c r="D8" s="89"/>
      <c r="E8" s="64"/>
      <c r="F8" s="64"/>
      <c r="G8" s="64"/>
      <c r="H8" s="64"/>
      <c r="I8" s="64"/>
      <c r="J8" s="63" t="s">
        <v>34</v>
      </c>
      <c r="K8" s="67" t="s">
        <v>7</v>
      </c>
      <c r="L8" s="68"/>
      <c r="M8" s="68"/>
      <c r="N8" s="68"/>
      <c r="O8" s="68"/>
      <c r="P8" s="69"/>
      <c r="Q8" s="64"/>
      <c r="R8" s="65" t="s">
        <v>35</v>
      </c>
      <c r="S8" s="65" t="s">
        <v>61</v>
      </c>
      <c r="T8" s="63"/>
      <c r="U8" s="64"/>
      <c r="V8" s="64"/>
      <c r="W8" s="2"/>
      <c r="X8" s="2"/>
      <c r="Y8" s="2"/>
      <c r="Z8" s="2"/>
    </row>
    <row r="9" spans="1:26" ht="30.75" customHeight="1" x14ac:dyDescent="0.3">
      <c r="A9" s="63"/>
      <c r="B9" s="63"/>
      <c r="C9" s="64"/>
      <c r="D9" s="89"/>
      <c r="E9" s="64"/>
      <c r="F9" s="64"/>
      <c r="G9" s="64"/>
      <c r="H9" s="64"/>
      <c r="I9" s="64"/>
      <c r="J9" s="63"/>
      <c r="K9" s="70" t="s">
        <v>8</v>
      </c>
      <c r="L9" s="72" t="s">
        <v>62</v>
      </c>
      <c r="M9" s="73"/>
      <c r="N9" s="70" t="s">
        <v>9</v>
      </c>
      <c r="O9" s="90" t="s">
        <v>62</v>
      </c>
      <c r="P9" s="90"/>
      <c r="Q9" s="64"/>
      <c r="R9" s="65"/>
      <c r="S9" s="65"/>
      <c r="T9" s="63"/>
      <c r="U9" s="64"/>
      <c r="V9" s="64"/>
      <c r="W9" s="2"/>
      <c r="X9" s="2"/>
      <c r="Y9" s="2"/>
      <c r="Z9" s="2"/>
    </row>
    <row r="10" spans="1:26" ht="201.75" customHeight="1" x14ac:dyDescent="0.3">
      <c r="A10" s="63"/>
      <c r="B10" s="63"/>
      <c r="C10" s="64"/>
      <c r="D10" s="71"/>
      <c r="E10" s="64"/>
      <c r="F10" s="64"/>
      <c r="G10" s="64"/>
      <c r="H10" s="64"/>
      <c r="I10" s="64"/>
      <c r="J10" s="63"/>
      <c r="K10" s="71"/>
      <c r="L10" s="25" t="s">
        <v>73</v>
      </c>
      <c r="M10" s="25" t="s">
        <v>74</v>
      </c>
      <c r="N10" s="71"/>
      <c r="O10" s="31" t="s">
        <v>75</v>
      </c>
      <c r="P10" s="31" t="s">
        <v>76</v>
      </c>
      <c r="Q10" s="64"/>
      <c r="R10" s="65"/>
      <c r="S10" s="65"/>
      <c r="T10" s="63"/>
      <c r="U10" s="64"/>
      <c r="V10" s="64"/>
      <c r="W10" s="2"/>
      <c r="X10" s="2"/>
      <c r="Y10" s="2"/>
      <c r="Z10" s="2"/>
    </row>
    <row r="11" spans="1:26" ht="15.75" customHeight="1" thickBot="1" x14ac:dyDescent="0.3">
      <c r="A11" s="8">
        <v>1</v>
      </c>
      <c r="B11" s="10">
        <v>2</v>
      </c>
      <c r="C11" s="9">
        <v>3</v>
      </c>
      <c r="D11" s="9" t="s">
        <v>40</v>
      </c>
      <c r="E11" s="9">
        <v>4</v>
      </c>
      <c r="F11" s="9">
        <v>5</v>
      </c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5">
        <v>11</v>
      </c>
      <c r="M11" s="9" t="s">
        <v>59</v>
      </c>
      <c r="N11" s="9">
        <v>12</v>
      </c>
      <c r="O11" s="9" t="s">
        <v>60</v>
      </c>
      <c r="P11" s="9" t="s">
        <v>78</v>
      </c>
      <c r="Q11" s="9">
        <v>13</v>
      </c>
      <c r="R11" s="9">
        <v>14</v>
      </c>
      <c r="S11" s="9">
        <v>15</v>
      </c>
      <c r="T11" s="9">
        <v>16</v>
      </c>
      <c r="U11" s="9">
        <v>17</v>
      </c>
      <c r="V11" s="9">
        <v>18</v>
      </c>
    </row>
    <row r="12" spans="1:26" ht="105" customHeight="1" x14ac:dyDescent="0.25">
      <c r="A12" s="12" t="s">
        <v>10</v>
      </c>
      <c r="B12" s="1">
        <v>134934</v>
      </c>
      <c r="C12" s="1">
        <v>97738.5</v>
      </c>
      <c r="D12" s="1">
        <f>C12/B12*100</f>
        <v>72.400000000000006</v>
      </c>
      <c r="E12" s="1">
        <v>8.6999999999999993</v>
      </c>
      <c r="F12" s="1">
        <f t="shared" ref="F12:F15" si="0">B12*E12%</f>
        <v>11739.3</v>
      </c>
      <c r="G12" s="1">
        <f t="shared" ref="G12:G30" si="1">(F12+L12+M12+P12+O12)</f>
        <v>11999.5</v>
      </c>
      <c r="H12" s="1">
        <f t="shared" ref="H12:H32" si="2">C12*E12%</f>
        <v>8503.2000000000007</v>
      </c>
      <c r="I12" s="1">
        <f t="shared" ref="I12:I31" si="3">(H12+L12+M12+P12+O12)</f>
        <v>8763.4</v>
      </c>
      <c r="J12" s="1">
        <f t="shared" ref="J12:J30" si="4">K12+N12</f>
        <v>9669.5</v>
      </c>
      <c r="K12" s="1">
        <v>5105.2</v>
      </c>
      <c r="L12" s="1">
        <v>0</v>
      </c>
      <c r="M12" s="1">
        <v>260.2</v>
      </c>
      <c r="N12" s="1">
        <v>4564.3</v>
      </c>
      <c r="O12" s="1">
        <v>0</v>
      </c>
      <c r="P12" s="1">
        <v>0</v>
      </c>
      <c r="Q12" s="1">
        <v>6553.1</v>
      </c>
      <c r="R12" s="7">
        <f t="shared" ref="R12:R30" si="5">J12-G12</f>
        <v>-2330</v>
      </c>
      <c r="S12" s="7">
        <f t="shared" ref="S12:S30" si="6">Q12-I12</f>
        <v>-2210.3000000000002</v>
      </c>
      <c r="T12" s="29"/>
      <c r="U12" s="1">
        <v>2</v>
      </c>
      <c r="V12" s="1">
        <v>3</v>
      </c>
    </row>
    <row r="13" spans="1:26" ht="50.25" customHeight="1" x14ac:dyDescent="0.25">
      <c r="A13" s="12" t="s">
        <v>43</v>
      </c>
      <c r="B13" s="1">
        <v>10785.7</v>
      </c>
      <c r="C13" s="1">
        <v>8212.1</v>
      </c>
      <c r="D13" s="1">
        <f t="shared" ref="D13:D33" si="7">C13/B13*100</f>
        <v>76.099999999999994</v>
      </c>
      <c r="E13" s="1">
        <v>29.1</v>
      </c>
      <c r="F13" s="1">
        <f t="shared" si="0"/>
        <v>3138.6</v>
      </c>
      <c r="G13" s="1">
        <f t="shared" si="1"/>
        <v>3384.3</v>
      </c>
      <c r="H13" s="1">
        <f t="shared" si="2"/>
        <v>2389.6999999999998</v>
      </c>
      <c r="I13" s="1">
        <f t="shared" si="3"/>
        <v>2635.4</v>
      </c>
      <c r="J13" s="1">
        <f t="shared" si="4"/>
        <v>2978.4</v>
      </c>
      <c r="K13" s="7">
        <v>2066.4</v>
      </c>
      <c r="L13" s="1">
        <v>0</v>
      </c>
      <c r="M13" s="1">
        <v>245.7</v>
      </c>
      <c r="N13" s="7">
        <v>912</v>
      </c>
      <c r="O13" s="7">
        <v>0</v>
      </c>
      <c r="P13" s="7">
        <v>0</v>
      </c>
      <c r="Q13" s="1">
        <v>2494.4</v>
      </c>
      <c r="R13" s="3">
        <f t="shared" si="5"/>
        <v>-405.9</v>
      </c>
      <c r="S13" s="3">
        <f t="shared" si="6"/>
        <v>-141</v>
      </c>
      <c r="T13" s="24"/>
      <c r="U13" s="1">
        <v>1</v>
      </c>
      <c r="V13" s="7">
        <v>1</v>
      </c>
    </row>
    <row r="14" spans="1:26" ht="45" customHeight="1" x14ac:dyDescent="0.25">
      <c r="A14" s="13" t="s">
        <v>11</v>
      </c>
      <c r="B14" s="1">
        <v>21069.599999999999</v>
      </c>
      <c r="C14" s="1">
        <v>19104.400000000001</v>
      </c>
      <c r="D14" s="1">
        <f t="shared" si="7"/>
        <v>90.7</v>
      </c>
      <c r="E14" s="1">
        <v>20.5</v>
      </c>
      <c r="F14" s="1">
        <f t="shared" si="0"/>
        <v>4319.3</v>
      </c>
      <c r="G14" s="1">
        <f t="shared" si="1"/>
        <v>4319.3</v>
      </c>
      <c r="H14" s="1">
        <f t="shared" si="2"/>
        <v>3916.4</v>
      </c>
      <c r="I14" s="1">
        <f t="shared" si="3"/>
        <v>3916.4</v>
      </c>
      <c r="J14" s="1">
        <f t="shared" si="4"/>
        <v>3836</v>
      </c>
      <c r="K14" s="7">
        <v>2491</v>
      </c>
      <c r="L14" s="1">
        <v>0</v>
      </c>
      <c r="M14" s="7">
        <v>0</v>
      </c>
      <c r="N14" s="1">
        <v>1345</v>
      </c>
      <c r="O14" s="1">
        <v>0</v>
      </c>
      <c r="P14" s="1">
        <v>0</v>
      </c>
      <c r="Q14" s="1">
        <v>3173.1</v>
      </c>
      <c r="R14" s="7">
        <f t="shared" si="5"/>
        <v>-483.3</v>
      </c>
      <c r="S14" s="7">
        <f t="shared" si="6"/>
        <v>-743.3</v>
      </c>
      <c r="T14" s="16"/>
      <c r="U14" s="1">
        <v>1</v>
      </c>
      <c r="V14" s="1">
        <v>1</v>
      </c>
    </row>
    <row r="15" spans="1:26" ht="60" customHeight="1" x14ac:dyDescent="0.25">
      <c r="A15" s="13" t="s">
        <v>12</v>
      </c>
      <c r="B15" s="1">
        <v>22847.1</v>
      </c>
      <c r="C15" s="1">
        <v>17302</v>
      </c>
      <c r="D15" s="1">
        <f t="shared" si="7"/>
        <v>75.7</v>
      </c>
      <c r="E15" s="1">
        <v>22.4</v>
      </c>
      <c r="F15" s="1">
        <f t="shared" si="0"/>
        <v>5117.8</v>
      </c>
      <c r="G15" s="1">
        <f t="shared" si="1"/>
        <v>5378</v>
      </c>
      <c r="H15" s="1">
        <f t="shared" si="2"/>
        <v>3875.6</v>
      </c>
      <c r="I15" s="1">
        <f t="shared" si="3"/>
        <v>4135.8</v>
      </c>
      <c r="J15" s="1">
        <f t="shared" si="4"/>
        <v>3654.4</v>
      </c>
      <c r="K15" s="1">
        <v>2507.3000000000002</v>
      </c>
      <c r="L15" s="1">
        <v>0</v>
      </c>
      <c r="M15" s="7">
        <v>260.2</v>
      </c>
      <c r="N15" s="1">
        <v>1147.0999999999999</v>
      </c>
      <c r="O15" s="1">
        <v>0</v>
      </c>
      <c r="P15" s="1">
        <v>0</v>
      </c>
      <c r="Q15" s="1">
        <v>2781.3</v>
      </c>
      <c r="R15" s="7">
        <f t="shared" si="5"/>
        <v>-1723.6</v>
      </c>
      <c r="S15" s="7">
        <f t="shared" si="6"/>
        <v>-1354.5</v>
      </c>
      <c r="T15" s="16"/>
      <c r="U15" s="1">
        <v>1</v>
      </c>
      <c r="V15" s="1">
        <v>1</v>
      </c>
    </row>
    <row r="16" spans="1:26" ht="48.75" customHeight="1" x14ac:dyDescent="0.25">
      <c r="A16" s="13" t="s">
        <v>13</v>
      </c>
      <c r="B16" s="1">
        <v>20681.599999999999</v>
      </c>
      <c r="C16" s="1">
        <v>15270.8</v>
      </c>
      <c r="D16" s="1">
        <f t="shared" si="7"/>
        <v>73.8</v>
      </c>
      <c r="E16" s="1">
        <v>26.1</v>
      </c>
      <c r="F16" s="1">
        <f>B16*E16%</f>
        <v>5397.9</v>
      </c>
      <c r="G16" s="1">
        <f t="shared" si="1"/>
        <v>5658.1</v>
      </c>
      <c r="H16" s="1">
        <f t="shared" si="2"/>
        <v>3985.7</v>
      </c>
      <c r="I16" s="1">
        <f t="shared" si="3"/>
        <v>4245.8999999999996</v>
      </c>
      <c r="J16" s="1">
        <f t="shared" si="4"/>
        <v>4856.8999999999996</v>
      </c>
      <c r="K16" s="1">
        <v>2946.9</v>
      </c>
      <c r="L16" s="1">
        <v>0</v>
      </c>
      <c r="M16" s="7">
        <v>260.2</v>
      </c>
      <c r="N16" s="1">
        <v>1910</v>
      </c>
      <c r="O16" s="1">
        <v>0</v>
      </c>
      <c r="P16" s="1">
        <v>0</v>
      </c>
      <c r="Q16" s="1">
        <v>3495.8</v>
      </c>
      <c r="R16" s="7">
        <f t="shared" si="5"/>
        <v>-801.2</v>
      </c>
      <c r="S16" s="7">
        <f t="shared" si="6"/>
        <v>-750.1</v>
      </c>
      <c r="T16" s="16"/>
      <c r="U16" s="1">
        <v>1</v>
      </c>
      <c r="V16" s="1">
        <v>2</v>
      </c>
    </row>
    <row r="17" spans="1:22" ht="54" customHeight="1" x14ac:dyDescent="0.25">
      <c r="A17" s="13" t="s">
        <v>14</v>
      </c>
      <c r="B17" s="1">
        <v>9436.2999999999993</v>
      </c>
      <c r="C17" s="1">
        <v>7456.3</v>
      </c>
      <c r="D17" s="1">
        <f t="shared" si="7"/>
        <v>79</v>
      </c>
      <c r="E17" s="1">
        <v>29</v>
      </c>
      <c r="F17" s="1">
        <f t="shared" ref="F17:F32" si="8">B17*E17%</f>
        <v>2736.5</v>
      </c>
      <c r="G17" s="1">
        <f t="shared" si="1"/>
        <v>2996.7</v>
      </c>
      <c r="H17" s="1">
        <f t="shared" si="2"/>
        <v>2162.3000000000002</v>
      </c>
      <c r="I17" s="1">
        <f t="shared" si="3"/>
        <v>2422.5</v>
      </c>
      <c r="J17" s="1">
        <f t="shared" si="4"/>
        <v>2984.5</v>
      </c>
      <c r="K17" s="1">
        <v>2073.6</v>
      </c>
      <c r="L17" s="1">
        <v>0</v>
      </c>
      <c r="M17" s="7">
        <v>260.2</v>
      </c>
      <c r="N17" s="1">
        <v>910.9</v>
      </c>
      <c r="O17" s="1">
        <v>0</v>
      </c>
      <c r="P17" s="1">
        <v>0</v>
      </c>
      <c r="Q17" s="1">
        <v>2239.9</v>
      </c>
      <c r="R17" s="3">
        <f t="shared" si="5"/>
        <v>-12.2</v>
      </c>
      <c r="S17" s="7">
        <f t="shared" si="6"/>
        <v>-182.6</v>
      </c>
      <c r="T17" s="16"/>
      <c r="U17" s="1">
        <v>1</v>
      </c>
      <c r="V17" s="1">
        <v>1</v>
      </c>
    </row>
    <row r="18" spans="1:22" ht="57.75" customHeight="1" x14ac:dyDescent="0.25">
      <c r="A18" s="13" t="s">
        <v>15</v>
      </c>
      <c r="B18" s="1">
        <v>15442</v>
      </c>
      <c r="C18" s="1">
        <v>11167.6</v>
      </c>
      <c r="D18" s="1">
        <f t="shared" si="7"/>
        <v>72.3</v>
      </c>
      <c r="E18" s="1">
        <v>30.1</v>
      </c>
      <c r="F18" s="1">
        <f t="shared" si="8"/>
        <v>4648</v>
      </c>
      <c r="G18" s="1">
        <f t="shared" si="1"/>
        <v>5691.1</v>
      </c>
      <c r="H18" s="1">
        <f t="shared" si="2"/>
        <v>3361.4</v>
      </c>
      <c r="I18" s="1">
        <f t="shared" si="3"/>
        <v>4404.5</v>
      </c>
      <c r="J18" s="1">
        <f t="shared" si="4"/>
        <v>5337</v>
      </c>
      <c r="K18" s="1">
        <v>3478.9</v>
      </c>
      <c r="L18" s="1">
        <v>782.9</v>
      </c>
      <c r="M18" s="1">
        <v>260.2</v>
      </c>
      <c r="N18" s="1">
        <v>1858.1</v>
      </c>
      <c r="O18" s="1">
        <v>0</v>
      </c>
      <c r="P18" s="1">
        <v>0</v>
      </c>
      <c r="Q18" s="1">
        <v>4177.8999999999996</v>
      </c>
      <c r="R18" s="7">
        <f t="shared" si="5"/>
        <v>-354.1</v>
      </c>
      <c r="S18" s="3">
        <f t="shared" si="6"/>
        <v>-226.6</v>
      </c>
      <c r="T18" s="18"/>
      <c r="U18" s="1">
        <v>1</v>
      </c>
      <c r="V18" s="1">
        <v>2</v>
      </c>
    </row>
    <row r="19" spans="1:22" ht="51.75" customHeight="1" x14ac:dyDescent="0.25">
      <c r="A19" s="13" t="s">
        <v>16</v>
      </c>
      <c r="B19" s="1">
        <v>13909</v>
      </c>
      <c r="C19" s="1">
        <v>10311.299999999999</v>
      </c>
      <c r="D19" s="1">
        <f t="shared" si="7"/>
        <v>74.099999999999994</v>
      </c>
      <c r="E19" s="1">
        <v>25.5</v>
      </c>
      <c r="F19" s="1">
        <f t="shared" si="8"/>
        <v>3546.8</v>
      </c>
      <c r="G19" s="1">
        <f t="shared" si="1"/>
        <v>3807</v>
      </c>
      <c r="H19" s="1">
        <f t="shared" si="2"/>
        <v>2629.4</v>
      </c>
      <c r="I19" s="1">
        <f t="shared" si="3"/>
        <v>2889.6</v>
      </c>
      <c r="J19" s="1">
        <f t="shared" si="4"/>
        <v>3361.8</v>
      </c>
      <c r="K19" s="7">
        <v>2828.7</v>
      </c>
      <c r="L19" s="1">
        <v>0</v>
      </c>
      <c r="M19" s="1">
        <v>260.2</v>
      </c>
      <c r="N19" s="1">
        <v>533.1</v>
      </c>
      <c r="O19" s="1">
        <v>0</v>
      </c>
      <c r="P19" s="1">
        <v>0</v>
      </c>
      <c r="Q19" s="1">
        <v>2497.1</v>
      </c>
      <c r="R19" s="7">
        <f t="shared" si="5"/>
        <v>-445.2</v>
      </c>
      <c r="S19" s="7">
        <f t="shared" si="6"/>
        <v>-392.5</v>
      </c>
      <c r="T19" s="16"/>
      <c r="U19" s="1">
        <v>1</v>
      </c>
      <c r="V19" s="7">
        <v>0.5</v>
      </c>
    </row>
    <row r="20" spans="1:22" ht="62.25" customHeight="1" x14ac:dyDescent="0.25">
      <c r="A20" s="13" t="s">
        <v>17</v>
      </c>
      <c r="B20" s="1">
        <v>15330.5</v>
      </c>
      <c r="C20" s="1">
        <v>11363.3</v>
      </c>
      <c r="D20" s="1">
        <f t="shared" si="7"/>
        <v>74.099999999999994</v>
      </c>
      <c r="E20" s="1">
        <v>25.9</v>
      </c>
      <c r="F20" s="1">
        <f t="shared" si="8"/>
        <v>3970.6</v>
      </c>
      <c r="G20" s="1">
        <f>(F20+L20+M20+P20+O20)</f>
        <v>4057.3</v>
      </c>
      <c r="H20" s="1">
        <f t="shared" si="2"/>
        <v>2943.1</v>
      </c>
      <c r="I20" s="1">
        <f t="shared" si="3"/>
        <v>3029.8</v>
      </c>
      <c r="J20" s="1">
        <f t="shared" si="4"/>
        <v>3387.6</v>
      </c>
      <c r="K20" s="1">
        <v>2486.6999999999998</v>
      </c>
      <c r="L20" s="1">
        <v>0</v>
      </c>
      <c r="M20" s="1">
        <v>86.7</v>
      </c>
      <c r="N20" s="1">
        <v>900.9</v>
      </c>
      <c r="O20" s="1">
        <v>0</v>
      </c>
      <c r="P20" s="1"/>
      <c r="Q20" s="1">
        <v>2590.9</v>
      </c>
      <c r="R20" s="7">
        <f t="shared" si="5"/>
        <v>-669.7</v>
      </c>
      <c r="S20" s="7">
        <f t="shared" si="6"/>
        <v>-438.9</v>
      </c>
      <c r="T20" s="11"/>
      <c r="U20" s="1">
        <v>1</v>
      </c>
      <c r="V20" s="1">
        <v>1</v>
      </c>
    </row>
    <row r="21" spans="1:22" ht="57.75" customHeight="1" x14ac:dyDescent="0.25">
      <c r="A21" s="13" t="s">
        <v>18</v>
      </c>
      <c r="B21" s="1">
        <v>15432.1</v>
      </c>
      <c r="C21" s="1">
        <v>11443.2</v>
      </c>
      <c r="D21" s="1">
        <f t="shared" si="7"/>
        <v>74.2</v>
      </c>
      <c r="E21" s="1">
        <v>26.5</v>
      </c>
      <c r="F21" s="1">
        <f t="shared" si="8"/>
        <v>4089.5</v>
      </c>
      <c r="G21" s="1">
        <f t="shared" si="1"/>
        <v>4609.2</v>
      </c>
      <c r="H21" s="1">
        <f t="shared" si="2"/>
        <v>3032.4</v>
      </c>
      <c r="I21" s="1">
        <f t="shared" si="3"/>
        <v>3552.1</v>
      </c>
      <c r="J21" s="7">
        <f t="shared" si="4"/>
        <v>3922.7</v>
      </c>
      <c r="K21" s="7">
        <v>2702.6</v>
      </c>
      <c r="L21" s="1">
        <v>259.5</v>
      </c>
      <c r="M21" s="1">
        <v>260.2</v>
      </c>
      <c r="N21" s="1">
        <v>1220.0999999999999</v>
      </c>
      <c r="O21" s="1">
        <v>0</v>
      </c>
      <c r="P21" s="1"/>
      <c r="Q21" s="1">
        <v>3104.2</v>
      </c>
      <c r="R21" s="3">
        <f t="shared" si="5"/>
        <v>-686.5</v>
      </c>
      <c r="S21" s="7">
        <f t="shared" si="6"/>
        <v>-447.9</v>
      </c>
      <c r="T21" s="11"/>
      <c r="U21" s="1">
        <v>1</v>
      </c>
      <c r="V21" s="1">
        <v>1</v>
      </c>
    </row>
    <row r="22" spans="1:22" ht="57.75" customHeight="1" x14ac:dyDescent="0.25">
      <c r="A22" s="13" t="s">
        <v>19</v>
      </c>
      <c r="B22" s="1">
        <v>20734</v>
      </c>
      <c r="C22" s="7">
        <v>15699.4</v>
      </c>
      <c r="D22" s="1">
        <f t="shared" si="7"/>
        <v>75.7</v>
      </c>
      <c r="E22" s="1">
        <v>26.8</v>
      </c>
      <c r="F22" s="1">
        <f t="shared" si="8"/>
        <v>5556.7</v>
      </c>
      <c r="G22" s="7">
        <f t="shared" si="1"/>
        <v>5816.9</v>
      </c>
      <c r="H22" s="7">
        <f t="shared" si="2"/>
        <v>4207.3999999999996</v>
      </c>
      <c r="I22" s="7">
        <f t="shared" si="3"/>
        <v>4467.6000000000004</v>
      </c>
      <c r="J22" s="7">
        <f t="shared" si="4"/>
        <v>5333.7</v>
      </c>
      <c r="K22" s="1">
        <v>2946.8</v>
      </c>
      <c r="L22" s="1">
        <v>0</v>
      </c>
      <c r="M22" s="1">
        <v>260.2</v>
      </c>
      <c r="N22" s="1">
        <v>2386.9</v>
      </c>
      <c r="O22" s="1">
        <v>0</v>
      </c>
      <c r="P22" s="1">
        <v>0</v>
      </c>
      <c r="Q22" s="1">
        <v>4084</v>
      </c>
      <c r="R22" s="7">
        <f t="shared" si="5"/>
        <v>-483.2</v>
      </c>
      <c r="S22" s="7">
        <f t="shared" si="6"/>
        <v>-383.6</v>
      </c>
      <c r="T22" s="16"/>
      <c r="U22" s="1">
        <v>1</v>
      </c>
      <c r="V22" s="1">
        <v>2</v>
      </c>
    </row>
    <row r="23" spans="1:22" ht="51.75" customHeight="1" x14ac:dyDescent="0.25">
      <c r="A23" s="13" t="s">
        <v>20</v>
      </c>
      <c r="B23" s="1">
        <v>26907.1</v>
      </c>
      <c r="C23" s="1">
        <v>19713.900000000001</v>
      </c>
      <c r="D23" s="1">
        <f t="shared" si="7"/>
        <v>73.3</v>
      </c>
      <c r="E23" s="1">
        <v>25</v>
      </c>
      <c r="F23" s="1">
        <f t="shared" si="8"/>
        <v>6726.8</v>
      </c>
      <c r="G23" s="7">
        <f t="shared" si="1"/>
        <v>7553.8</v>
      </c>
      <c r="H23" s="7">
        <f t="shared" si="2"/>
        <v>4928.5</v>
      </c>
      <c r="I23" s="7">
        <f t="shared" si="3"/>
        <v>5755.5</v>
      </c>
      <c r="J23" s="7">
        <f t="shared" si="4"/>
        <v>4625.2</v>
      </c>
      <c r="K23" s="1">
        <v>3327.2</v>
      </c>
      <c r="L23" s="1">
        <v>591.29999999999995</v>
      </c>
      <c r="M23" s="1">
        <v>235.7</v>
      </c>
      <c r="N23" s="1">
        <v>1298</v>
      </c>
      <c r="O23" s="1">
        <v>0</v>
      </c>
      <c r="P23" s="1">
        <v>0</v>
      </c>
      <c r="Q23" s="1">
        <v>3898.1</v>
      </c>
      <c r="R23" s="7">
        <f t="shared" si="5"/>
        <v>-2928.6</v>
      </c>
      <c r="S23" s="7">
        <f t="shared" si="6"/>
        <v>-1857.4</v>
      </c>
      <c r="T23" s="1"/>
      <c r="U23" s="1">
        <v>1</v>
      </c>
      <c r="V23" s="7">
        <v>1</v>
      </c>
    </row>
    <row r="24" spans="1:22" ht="61.5" customHeight="1" x14ac:dyDescent="0.25">
      <c r="A24" s="13" t="s">
        <v>28</v>
      </c>
      <c r="B24" s="1">
        <v>18511.599999999999</v>
      </c>
      <c r="C24" s="1">
        <v>13488.9</v>
      </c>
      <c r="D24" s="1">
        <f t="shared" si="7"/>
        <v>72.900000000000006</v>
      </c>
      <c r="E24" s="1">
        <v>21.4</v>
      </c>
      <c r="F24" s="1">
        <f t="shared" si="8"/>
        <v>3961.5</v>
      </c>
      <c r="G24" s="7">
        <f t="shared" si="1"/>
        <v>4221.7</v>
      </c>
      <c r="H24" s="7">
        <f t="shared" si="2"/>
        <v>2886.6</v>
      </c>
      <c r="I24" s="7">
        <f t="shared" si="3"/>
        <v>3146.8</v>
      </c>
      <c r="J24" s="7">
        <f t="shared" si="4"/>
        <v>3708.8</v>
      </c>
      <c r="K24" s="1">
        <v>2778.8</v>
      </c>
      <c r="L24" s="1">
        <v>0</v>
      </c>
      <c r="M24" s="1">
        <v>260.2</v>
      </c>
      <c r="N24" s="1">
        <v>930</v>
      </c>
      <c r="O24" s="1">
        <v>0</v>
      </c>
      <c r="P24" s="1">
        <v>0</v>
      </c>
      <c r="Q24" s="1">
        <v>2693.7</v>
      </c>
      <c r="R24" s="7">
        <f t="shared" si="5"/>
        <v>-512.9</v>
      </c>
      <c r="S24" s="7">
        <f t="shared" si="6"/>
        <v>-453.1</v>
      </c>
      <c r="T24" s="24"/>
      <c r="U24" s="1">
        <v>1</v>
      </c>
      <c r="V24" s="1">
        <v>1</v>
      </c>
    </row>
    <row r="25" spans="1:22" ht="51" customHeight="1" x14ac:dyDescent="0.25">
      <c r="A25" s="13" t="s">
        <v>21</v>
      </c>
      <c r="B25" s="1">
        <v>17502.900000000001</v>
      </c>
      <c r="C25" s="1">
        <v>13115.9</v>
      </c>
      <c r="D25" s="1">
        <f t="shared" si="7"/>
        <v>74.900000000000006</v>
      </c>
      <c r="E25" s="1">
        <v>24.6</v>
      </c>
      <c r="F25" s="1">
        <f t="shared" si="8"/>
        <v>4305.7</v>
      </c>
      <c r="G25" s="1">
        <f t="shared" si="1"/>
        <v>4565.8999999999996</v>
      </c>
      <c r="H25" s="1">
        <f t="shared" si="2"/>
        <v>3226.5</v>
      </c>
      <c r="I25" s="1">
        <f t="shared" si="3"/>
        <v>3486.7</v>
      </c>
      <c r="J25" s="1">
        <f t="shared" si="4"/>
        <v>4075</v>
      </c>
      <c r="K25" s="1">
        <v>2972.7</v>
      </c>
      <c r="L25" s="1">
        <v>0</v>
      </c>
      <c r="M25" s="1">
        <v>260.2</v>
      </c>
      <c r="N25" s="1">
        <v>1102.3</v>
      </c>
      <c r="O25" s="1">
        <v>0</v>
      </c>
      <c r="P25" s="1">
        <v>0</v>
      </c>
      <c r="Q25" s="1">
        <v>3229.7</v>
      </c>
      <c r="R25" s="7">
        <f t="shared" si="5"/>
        <v>-490.9</v>
      </c>
      <c r="S25" s="7">
        <f t="shared" si="6"/>
        <v>-257</v>
      </c>
      <c r="T25" s="16"/>
      <c r="U25" s="1">
        <v>1</v>
      </c>
      <c r="V25" s="1">
        <v>1</v>
      </c>
    </row>
    <row r="26" spans="1:22" ht="51.75" customHeight="1" x14ac:dyDescent="0.25">
      <c r="A26" s="13" t="s">
        <v>22</v>
      </c>
      <c r="B26" s="1">
        <v>15333.3</v>
      </c>
      <c r="C26" s="1">
        <v>10845.7</v>
      </c>
      <c r="D26" s="1">
        <f t="shared" si="7"/>
        <v>70.7</v>
      </c>
      <c r="E26" s="1">
        <v>26.5</v>
      </c>
      <c r="F26" s="1">
        <f t="shared" si="8"/>
        <v>4063.3</v>
      </c>
      <c r="G26" s="1">
        <f t="shared" si="1"/>
        <v>4317.1000000000004</v>
      </c>
      <c r="H26" s="1">
        <f t="shared" si="2"/>
        <v>2874.1</v>
      </c>
      <c r="I26" s="1">
        <f t="shared" si="3"/>
        <v>3127.9</v>
      </c>
      <c r="J26" s="1">
        <f t="shared" si="4"/>
        <v>3673.2</v>
      </c>
      <c r="K26" s="1">
        <v>2694.4</v>
      </c>
      <c r="L26" s="1">
        <v>0</v>
      </c>
      <c r="M26" s="1">
        <v>253.8</v>
      </c>
      <c r="N26" s="1">
        <v>978.8</v>
      </c>
      <c r="O26" s="1">
        <v>0</v>
      </c>
      <c r="P26" s="1">
        <v>0</v>
      </c>
      <c r="Q26" s="1">
        <v>3166.8</v>
      </c>
      <c r="R26" s="7">
        <f t="shared" si="5"/>
        <v>-643.9</v>
      </c>
      <c r="S26" s="3">
        <f t="shared" si="6"/>
        <v>38.9</v>
      </c>
      <c r="T26" s="16" t="s">
        <v>93</v>
      </c>
      <c r="U26" s="1">
        <v>1</v>
      </c>
      <c r="V26" s="1">
        <v>1</v>
      </c>
    </row>
    <row r="27" spans="1:22" ht="48" customHeight="1" x14ac:dyDescent="0.25">
      <c r="A27" s="13" t="s">
        <v>23</v>
      </c>
      <c r="B27" s="7">
        <v>22349</v>
      </c>
      <c r="C27" s="7">
        <v>15675</v>
      </c>
      <c r="D27" s="7">
        <f t="shared" si="7"/>
        <v>70.099999999999994</v>
      </c>
      <c r="E27" s="7">
        <v>20.6</v>
      </c>
      <c r="F27" s="7">
        <f t="shared" si="8"/>
        <v>4603.8999999999996</v>
      </c>
      <c r="G27" s="7">
        <f t="shared" si="1"/>
        <v>4843</v>
      </c>
      <c r="H27" s="7">
        <f t="shared" si="2"/>
        <v>3229.1</v>
      </c>
      <c r="I27" s="7">
        <f t="shared" si="3"/>
        <v>3468.2</v>
      </c>
      <c r="J27" s="7">
        <f t="shared" si="4"/>
        <v>3107.9</v>
      </c>
      <c r="K27" s="7">
        <v>2267</v>
      </c>
      <c r="L27" s="7">
        <v>0</v>
      </c>
      <c r="M27" s="7">
        <v>239.1</v>
      </c>
      <c r="N27" s="7">
        <v>840.9</v>
      </c>
      <c r="O27" s="7">
        <v>0</v>
      </c>
      <c r="P27" s="7">
        <v>0</v>
      </c>
      <c r="Q27" s="7">
        <v>2464.1999999999998</v>
      </c>
      <c r="R27" s="7">
        <f t="shared" si="5"/>
        <v>-1735.1</v>
      </c>
      <c r="S27" s="3">
        <f t="shared" si="6"/>
        <v>-1004</v>
      </c>
      <c r="T27" s="18"/>
      <c r="U27" s="7">
        <v>1</v>
      </c>
      <c r="V27" s="7">
        <v>1</v>
      </c>
    </row>
    <row r="28" spans="1:22" ht="41.25" customHeight="1" x14ac:dyDescent="0.25">
      <c r="A28" s="13" t="s">
        <v>24</v>
      </c>
      <c r="B28" s="1">
        <v>15503.9</v>
      </c>
      <c r="C28" s="1">
        <v>11839</v>
      </c>
      <c r="D28" s="1">
        <f t="shared" si="7"/>
        <v>76.400000000000006</v>
      </c>
      <c r="E28" s="1">
        <v>20.100000000000001</v>
      </c>
      <c r="F28" s="1">
        <f t="shared" si="8"/>
        <v>3116.3</v>
      </c>
      <c r="G28" s="1">
        <f t="shared" si="1"/>
        <v>3370.2</v>
      </c>
      <c r="H28" s="1">
        <f t="shared" si="2"/>
        <v>2379.6</v>
      </c>
      <c r="I28" s="1">
        <f t="shared" si="3"/>
        <v>2633.5</v>
      </c>
      <c r="J28" s="7">
        <f t="shared" si="4"/>
        <v>3189.1</v>
      </c>
      <c r="K28" s="1">
        <v>2607.9</v>
      </c>
      <c r="L28" s="1">
        <v>0</v>
      </c>
      <c r="M28" s="1">
        <v>253.9</v>
      </c>
      <c r="N28" s="1">
        <v>581.20000000000005</v>
      </c>
      <c r="O28" s="1">
        <v>0</v>
      </c>
      <c r="P28" s="1">
        <v>0</v>
      </c>
      <c r="Q28" s="1">
        <v>2485.5</v>
      </c>
      <c r="R28" s="7">
        <f t="shared" si="5"/>
        <v>-181.1</v>
      </c>
      <c r="S28" s="7">
        <f t="shared" si="6"/>
        <v>-148</v>
      </c>
      <c r="T28" s="16"/>
      <c r="U28" s="1">
        <v>1</v>
      </c>
      <c r="V28" s="1">
        <v>1</v>
      </c>
    </row>
    <row r="29" spans="1:22" ht="51.75" customHeight="1" x14ac:dyDescent="0.25">
      <c r="A29" s="13" t="s">
        <v>25</v>
      </c>
      <c r="B29" s="1">
        <v>13820.5</v>
      </c>
      <c r="C29" s="1">
        <v>9870.7000000000007</v>
      </c>
      <c r="D29" s="1">
        <f t="shared" si="7"/>
        <v>71.400000000000006</v>
      </c>
      <c r="E29" s="1">
        <v>24.3</v>
      </c>
      <c r="F29" s="1">
        <f t="shared" si="8"/>
        <v>3358.4</v>
      </c>
      <c r="G29" s="1">
        <f t="shared" si="1"/>
        <v>4264</v>
      </c>
      <c r="H29" s="1">
        <f t="shared" si="2"/>
        <v>2398.6</v>
      </c>
      <c r="I29" s="1">
        <f t="shared" si="3"/>
        <v>3304.2</v>
      </c>
      <c r="J29" s="1">
        <f t="shared" si="4"/>
        <v>4104.8999999999996</v>
      </c>
      <c r="K29" s="1">
        <v>3075.6</v>
      </c>
      <c r="L29" s="1">
        <v>654.6</v>
      </c>
      <c r="M29" s="1">
        <v>251</v>
      </c>
      <c r="N29" s="1">
        <v>1029.3</v>
      </c>
      <c r="O29" s="1">
        <v>0</v>
      </c>
      <c r="P29" s="1">
        <v>0</v>
      </c>
      <c r="Q29" s="1">
        <v>3090.3</v>
      </c>
      <c r="R29" s="7">
        <f t="shared" si="5"/>
        <v>-159.1</v>
      </c>
      <c r="S29" s="3">
        <f t="shared" si="6"/>
        <v>-213.9</v>
      </c>
      <c r="T29" s="16"/>
      <c r="U29" s="1">
        <v>1</v>
      </c>
      <c r="V29" s="1">
        <v>1</v>
      </c>
    </row>
    <row r="30" spans="1:22" ht="55.5" customHeight="1" x14ac:dyDescent="0.25">
      <c r="A30" s="13" t="s">
        <v>26</v>
      </c>
      <c r="B30" s="1">
        <v>15457</v>
      </c>
      <c r="C30" s="1">
        <v>11258.3</v>
      </c>
      <c r="D30" s="1">
        <f t="shared" si="7"/>
        <v>72.8</v>
      </c>
      <c r="E30" s="1">
        <v>28.3</v>
      </c>
      <c r="F30" s="1">
        <f t="shared" si="8"/>
        <v>4374.3</v>
      </c>
      <c r="G30" s="1">
        <f t="shared" si="1"/>
        <v>4858.6000000000004</v>
      </c>
      <c r="H30" s="1">
        <f t="shared" si="2"/>
        <v>3186.1</v>
      </c>
      <c r="I30" s="1">
        <f t="shared" si="3"/>
        <v>3670.4</v>
      </c>
      <c r="J30" s="1">
        <f t="shared" si="4"/>
        <v>4028.8</v>
      </c>
      <c r="K30" s="1">
        <v>2759.7</v>
      </c>
      <c r="L30" s="1">
        <v>484.3</v>
      </c>
      <c r="M30" s="1">
        <v>0</v>
      </c>
      <c r="N30" s="1">
        <v>1269.0999999999999</v>
      </c>
      <c r="O30" s="1">
        <v>0</v>
      </c>
      <c r="P30" s="1">
        <v>0</v>
      </c>
      <c r="Q30" s="1">
        <v>3218.2</v>
      </c>
      <c r="R30" s="7">
        <f t="shared" si="5"/>
        <v>-829.8</v>
      </c>
      <c r="S30" s="3">
        <f t="shared" si="6"/>
        <v>-452.2</v>
      </c>
      <c r="T30" s="11"/>
      <c r="U30" s="1">
        <v>1</v>
      </c>
      <c r="V30" s="1">
        <v>1</v>
      </c>
    </row>
    <row r="31" spans="1:22" ht="40.5" customHeight="1" x14ac:dyDescent="0.25">
      <c r="A31" s="14" t="s">
        <v>27</v>
      </c>
      <c r="B31" s="1">
        <f>SUM(B12:B30)</f>
        <v>445987.2</v>
      </c>
      <c r="C31" s="1">
        <f>SUM(C12:C30)</f>
        <v>330876.3</v>
      </c>
      <c r="D31" s="1">
        <f t="shared" si="7"/>
        <v>74.2</v>
      </c>
      <c r="E31" s="1" t="s">
        <v>36</v>
      </c>
      <c r="F31" s="1">
        <f t="shared" ref="F31:S31" si="9">SUM(F12:F30)</f>
        <v>88771.199999999997</v>
      </c>
      <c r="G31" s="1">
        <f t="shared" ref="G31" si="10">(F31+L31+M31)</f>
        <v>95711.7</v>
      </c>
      <c r="H31" s="1">
        <f t="shared" si="9"/>
        <v>66115.7</v>
      </c>
      <c r="I31" s="1">
        <f t="shared" si="3"/>
        <v>73056.2</v>
      </c>
      <c r="J31" s="1">
        <f t="shared" si="9"/>
        <v>79835.399999999994</v>
      </c>
      <c r="K31" s="1">
        <f t="shared" si="9"/>
        <v>54117.4</v>
      </c>
      <c r="L31" s="1">
        <f t="shared" si="9"/>
        <v>2772.6</v>
      </c>
      <c r="M31" s="1">
        <f t="shared" si="9"/>
        <v>4167.8999999999996</v>
      </c>
      <c r="N31" s="1">
        <f t="shared" si="9"/>
        <v>25718</v>
      </c>
      <c r="O31" s="1">
        <v>0</v>
      </c>
      <c r="P31" s="1">
        <f t="shared" si="9"/>
        <v>0</v>
      </c>
      <c r="Q31" s="1">
        <f t="shared" si="9"/>
        <v>61438.2</v>
      </c>
      <c r="R31" s="7">
        <f t="shared" si="9"/>
        <v>-15876.3</v>
      </c>
      <c r="S31" s="17">
        <f t="shared" si="9"/>
        <v>-11618</v>
      </c>
      <c r="T31" s="1"/>
      <c r="U31" s="1">
        <f>SUM(U12:U30)</f>
        <v>20</v>
      </c>
      <c r="V31" s="1">
        <f>SUM(V12:V30)</f>
        <v>23.5</v>
      </c>
    </row>
    <row r="32" spans="1:22" ht="60" customHeight="1" x14ac:dyDescent="0.25">
      <c r="A32" s="13" t="s">
        <v>44</v>
      </c>
      <c r="B32" s="7">
        <v>747746</v>
      </c>
      <c r="C32" s="7">
        <v>574707.9</v>
      </c>
      <c r="D32" s="7">
        <f>C32/B32*100</f>
        <v>76.900000000000006</v>
      </c>
      <c r="E32" s="7">
        <v>10.1</v>
      </c>
      <c r="F32" s="7">
        <f t="shared" si="8"/>
        <v>75522.3</v>
      </c>
      <c r="G32" s="7">
        <f>(F32+L32+M32+P32+O32)</f>
        <v>79326.2</v>
      </c>
      <c r="H32" s="7">
        <f t="shared" si="2"/>
        <v>58045.5</v>
      </c>
      <c r="I32" s="7">
        <f>(H32+L32+M32+P32+O32)</f>
        <v>61849.4</v>
      </c>
      <c r="J32" s="7">
        <f>K32+N32</f>
        <v>71358.399999999994</v>
      </c>
      <c r="K32" s="7">
        <v>9728.9</v>
      </c>
      <c r="L32" s="7">
        <v>1620.7</v>
      </c>
      <c r="M32" s="7">
        <v>0</v>
      </c>
      <c r="N32" s="7">
        <v>61629.5</v>
      </c>
      <c r="O32" s="7">
        <v>1749.5</v>
      </c>
      <c r="P32" s="7">
        <v>433.7</v>
      </c>
      <c r="Q32" s="7">
        <v>51564.800000000003</v>
      </c>
      <c r="R32" s="7">
        <f>J32-G32</f>
        <v>-7967.8</v>
      </c>
      <c r="S32" s="17">
        <f>Q32-I32</f>
        <v>-10284.6</v>
      </c>
      <c r="T32" s="7"/>
      <c r="U32" s="7">
        <v>2</v>
      </c>
      <c r="V32" s="7">
        <v>36</v>
      </c>
    </row>
    <row r="33" spans="1:22" ht="40.5" customHeight="1" x14ac:dyDescent="0.25">
      <c r="A33" s="14" t="s">
        <v>45</v>
      </c>
      <c r="B33" s="1">
        <f>B31+B32</f>
        <v>1193733.2</v>
      </c>
      <c r="C33" s="1">
        <f>C31+C32</f>
        <v>905584.2</v>
      </c>
      <c r="D33" s="1">
        <f t="shared" si="7"/>
        <v>75.900000000000006</v>
      </c>
      <c r="E33" s="1" t="s">
        <v>36</v>
      </c>
      <c r="F33" s="1">
        <f t="shared" ref="F33:S33" si="11">F31+F32</f>
        <v>164293.5</v>
      </c>
      <c r="G33" s="1">
        <f>(F33+L33+M33+P33+O33)</f>
        <v>175037.9</v>
      </c>
      <c r="H33" s="1">
        <f t="shared" si="11"/>
        <v>124161.2</v>
      </c>
      <c r="I33" s="1">
        <f>(H33+L33+M33+P33+O33)</f>
        <v>134905.60000000001</v>
      </c>
      <c r="J33" s="1">
        <f t="shared" si="11"/>
        <v>151193.79999999999</v>
      </c>
      <c r="K33" s="1">
        <f t="shared" si="11"/>
        <v>63846.3</v>
      </c>
      <c r="L33" s="1">
        <f t="shared" si="11"/>
        <v>4393.3</v>
      </c>
      <c r="M33" s="1">
        <f t="shared" si="11"/>
        <v>4167.8999999999996</v>
      </c>
      <c r="N33" s="1">
        <f t="shared" si="11"/>
        <v>87347.5</v>
      </c>
      <c r="O33" s="1">
        <f t="shared" si="11"/>
        <v>1749.5</v>
      </c>
      <c r="P33" s="1">
        <f t="shared" si="11"/>
        <v>433.7</v>
      </c>
      <c r="Q33" s="1">
        <f t="shared" si="11"/>
        <v>113003</v>
      </c>
      <c r="R33" s="7">
        <f t="shared" si="11"/>
        <v>-23844.1</v>
      </c>
      <c r="S33" s="17">
        <f t="shared" si="11"/>
        <v>-21902.6</v>
      </c>
      <c r="T33" s="1"/>
      <c r="U33" s="1">
        <f>U31+U32</f>
        <v>22</v>
      </c>
      <c r="V33" s="1">
        <f>V31+V32</f>
        <v>59.5</v>
      </c>
    </row>
    <row r="34" spans="1:22" ht="26.25" customHeight="1" x14ac:dyDescent="0.25">
      <c r="A34" s="6" t="s">
        <v>38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5"/>
      <c r="S34" s="4"/>
      <c r="T34" s="4"/>
      <c r="U34" s="4"/>
      <c r="V34" s="4"/>
    </row>
    <row r="35" spans="1:22" ht="18.75" x14ac:dyDescent="0.3">
      <c r="A35" s="62" t="s">
        <v>37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</row>
  </sheetData>
  <mergeCells count="29">
    <mergeCell ref="A35:V35"/>
    <mergeCell ref="Q4:Q10"/>
    <mergeCell ref="R4:S7"/>
    <mergeCell ref="U4:U10"/>
    <mergeCell ref="V4:V10"/>
    <mergeCell ref="J8:J10"/>
    <mergeCell ref="K8:P8"/>
    <mergeCell ref="R8:R10"/>
    <mergeCell ref="S8:S10"/>
    <mergeCell ref="K9:K10"/>
    <mergeCell ref="L9:M9"/>
    <mergeCell ref="E4:E10"/>
    <mergeCell ref="F4:F10"/>
    <mergeCell ref="G4:G10"/>
    <mergeCell ref="H4:H10"/>
    <mergeCell ref="I4:I10"/>
    <mergeCell ref="J4:P7"/>
    <mergeCell ref="N9:N10"/>
    <mergeCell ref="O9:P9"/>
    <mergeCell ref="I1:L1"/>
    <mergeCell ref="A2:W2"/>
    <mergeCell ref="A3:A10"/>
    <mergeCell ref="B3:D3"/>
    <mergeCell ref="E3:S3"/>
    <mergeCell ref="T3:T10"/>
    <mergeCell ref="U3:V3"/>
    <mergeCell ref="B4:B10"/>
    <mergeCell ref="C4:C10"/>
    <mergeCell ref="D4:D10"/>
  </mergeCells>
  <pageMargins left="0.70866141732283472" right="0.70866141732283472" top="0.74803149606299213" bottom="0.74803149606299213" header="0.31496062992125984" footer="0.31496062992125984"/>
  <pageSetup paperSize="8" scale="37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workbookViewId="0">
      <pane xSplit="1" ySplit="7" topLeftCell="B17" activePane="bottomRight" state="frozen"/>
      <selection pane="topRight" activeCell="B1" sqref="B1"/>
      <selection pane="bottomLeft" activeCell="A8" sqref="A8"/>
      <selection pane="bottomRight" activeCell="F11" sqref="F11"/>
    </sheetView>
  </sheetViews>
  <sheetFormatPr defaultRowHeight="15" x14ac:dyDescent="0.25"/>
  <cols>
    <col min="1" max="1" width="33.42578125" customWidth="1"/>
    <col min="2" max="4" width="15" customWidth="1"/>
    <col min="5" max="5" width="13.28515625" customWidth="1"/>
    <col min="6" max="6" width="16.28515625" customWidth="1"/>
    <col min="7" max="7" width="19.28515625" customWidth="1"/>
    <col min="8" max="8" width="18.42578125" customWidth="1"/>
    <col min="9" max="9" width="19" customWidth="1"/>
    <col min="10" max="10" width="16.85546875" customWidth="1"/>
    <col min="11" max="11" width="19.85546875" customWidth="1"/>
    <col min="12" max="12" width="18.42578125" customWidth="1"/>
    <col min="13" max="13" width="18.85546875" customWidth="1"/>
    <col min="14" max="14" width="18.42578125" customWidth="1"/>
    <col min="15" max="15" width="18.5703125" customWidth="1"/>
    <col min="16" max="16" width="18" customWidth="1"/>
  </cols>
  <sheetData>
    <row r="1" spans="1:16" ht="15" customHeight="1" x14ac:dyDescent="0.25">
      <c r="A1" s="96" t="s">
        <v>90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51.75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6" ht="58.5" customHeight="1" x14ac:dyDescent="0.25">
      <c r="A3" s="63" t="s">
        <v>55</v>
      </c>
      <c r="B3" s="98" t="s">
        <v>56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115.5" customHeight="1" x14ac:dyDescent="0.25">
      <c r="A4" s="63"/>
      <c r="B4" s="99" t="s">
        <v>46</v>
      </c>
      <c r="C4" s="99"/>
      <c r="D4" s="99"/>
      <c r="E4" s="99"/>
      <c r="F4" s="100"/>
      <c r="G4" s="98" t="s">
        <v>47</v>
      </c>
      <c r="H4" s="98"/>
      <c r="I4" s="98" t="s">
        <v>48</v>
      </c>
      <c r="J4" s="98"/>
      <c r="K4" s="98" t="s">
        <v>49</v>
      </c>
      <c r="L4" s="98"/>
      <c r="M4" s="98" t="s">
        <v>50</v>
      </c>
      <c r="N4" s="98"/>
      <c r="O4" s="98" t="s">
        <v>64</v>
      </c>
      <c r="P4" s="98" t="s">
        <v>65</v>
      </c>
    </row>
    <row r="5" spans="1:16" ht="15" customHeight="1" x14ac:dyDescent="0.25">
      <c r="A5" s="63"/>
      <c r="B5" s="101" t="s">
        <v>67</v>
      </c>
      <c r="C5" s="101" t="s">
        <v>83</v>
      </c>
      <c r="D5" s="101" t="s">
        <v>91</v>
      </c>
      <c r="E5" s="101" t="s">
        <v>92</v>
      </c>
      <c r="F5" s="102" t="s">
        <v>58</v>
      </c>
      <c r="G5" s="92" t="s">
        <v>51</v>
      </c>
      <c r="H5" s="92" t="s">
        <v>52</v>
      </c>
      <c r="I5" s="92" t="s">
        <v>51</v>
      </c>
      <c r="J5" s="92" t="s">
        <v>52</v>
      </c>
      <c r="K5" s="92" t="s">
        <v>51</v>
      </c>
      <c r="L5" s="92" t="s">
        <v>52</v>
      </c>
      <c r="M5" s="92" t="s">
        <v>51</v>
      </c>
      <c r="N5" s="92" t="s">
        <v>52</v>
      </c>
      <c r="O5" s="98"/>
      <c r="P5" s="98"/>
    </row>
    <row r="6" spans="1:16" x14ac:dyDescent="0.25">
      <c r="A6" s="63"/>
      <c r="B6" s="101"/>
      <c r="C6" s="101"/>
      <c r="D6" s="101"/>
      <c r="E6" s="101"/>
      <c r="F6" s="103"/>
      <c r="G6" s="92"/>
      <c r="H6" s="92"/>
      <c r="I6" s="92"/>
      <c r="J6" s="92"/>
      <c r="K6" s="92"/>
      <c r="L6" s="92"/>
      <c r="M6" s="92"/>
      <c r="N6" s="92"/>
      <c r="O6" s="98"/>
      <c r="P6" s="98"/>
    </row>
    <row r="7" spans="1:16" ht="54" customHeight="1" x14ac:dyDescent="0.25">
      <c r="A7" s="63"/>
      <c r="B7" s="101"/>
      <c r="C7" s="101"/>
      <c r="D7" s="101"/>
      <c r="E7" s="101"/>
      <c r="F7" s="104"/>
      <c r="G7" s="92"/>
      <c r="H7" s="92"/>
      <c r="I7" s="92"/>
      <c r="J7" s="92"/>
      <c r="K7" s="92"/>
      <c r="L7" s="92"/>
      <c r="M7" s="92"/>
      <c r="N7" s="92"/>
      <c r="O7" s="98"/>
      <c r="P7" s="98"/>
    </row>
    <row r="8" spans="1:16" ht="15" customHeight="1" x14ac:dyDescent="0.25">
      <c r="A8" s="93">
        <v>1</v>
      </c>
      <c r="B8" s="94">
        <v>2</v>
      </c>
      <c r="C8" s="94" t="s">
        <v>57</v>
      </c>
      <c r="D8" s="94" t="s">
        <v>86</v>
      </c>
      <c r="E8" s="94" t="s">
        <v>95</v>
      </c>
      <c r="F8" s="94" t="s">
        <v>96</v>
      </c>
      <c r="G8" s="91">
        <v>3</v>
      </c>
      <c r="H8" s="91">
        <v>4</v>
      </c>
      <c r="I8" s="91">
        <v>5</v>
      </c>
      <c r="J8" s="91">
        <v>6</v>
      </c>
      <c r="K8" s="91">
        <v>7</v>
      </c>
      <c r="L8" s="91">
        <v>8</v>
      </c>
      <c r="M8" s="91" t="s">
        <v>53</v>
      </c>
      <c r="N8" s="91" t="s">
        <v>54</v>
      </c>
      <c r="O8" s="91">
        <v>11</v>
      </c>
      <c r="P8" s="91">
        <v>12</v>
      </c>
    </row>
    <row r="9" spans="1:16" ht="10.5" customHeight="1" x14ac:dyDescent="0.25">
      <c r="A9" s="93"/>
      <c r="B9" s="95"/>
      <c r="C9" s="95"/>
      <c r="D9" s="105"/>
      <c r="E9" s="95"/>
      <c r="F9" s="95"/>
      <c r="G9" s="91"/>
      <c r="H9" s="91"/>
      <c r="I9" s="91"/>
      <c r="J9" s="91"/>
      <c r="K9" s="91"/>
      <c r="L9" s="91"/>
      <c r="M9" s="91"/>
      <c r="N9" s="91"/>
      <c r="O9" s="91"/>
      <c r="P9" s="91"/>
    </row>
    <row r="10" spans="1:16" ht="15" hidden="1" customHeight="1" x14ac:dyDescent="0.25">
      <c r="A10" s="93"/>
      <c r="B10" s="26"/>
      <c r="C10" s="26"/>
      <c r="D10" s="26"/>
      <c r="E10" s="26"/>
      <c r="F10" s="26"/>
      <c r="G10" s="91"/>
      <c r="H10" s="91"/>
      <c r="I10" s="91"/>
      <c r="J10" s="91"/>
      <c r="K10" s="91"/>
      <c r="L10" s="91"/>
      <c r="M10" s="91"/>
      <c r="N10" s="91"/>
      <c r="O10" s="91"/>
      <c r="P10" s="91"/>
    </row>
    <row r="11" spans="1:16" ht="56.25" x14ac:dyDescent="0.25">
      <c r="A11" s="20" t="s">
        <v>10</v>
      </c>
      <c r="B11" s="7">
        <v>71912.2</v>
      </c>
      <c r="C11" s="7">
        <v>75886.8</v>
      </c>
      <c r="D11" s="7">
        <v>76372.800000000003</v>
      </c>
      <c r="E11" s="7">
        <v>53966.400000000001</v>
      </c>
      <c r="F11" s="7">
        <f t="shared" ref="F11:F31" si="0">E11/D11*100</f>
        <v>70.7</v>
      </c>
      <c r="G11" s="7">
        <v>28656.5</v>
      </c>
      <c r="H11" s="7">
        <v>21343.200000000001</v>
      </c>
      <c r="I11" s="7">
        <v>4179.7</v>
      </c>
      <c r="J11" s="7">
        <v>3135</v>
      </c>
      <c r="K11" s="7">
        <v>25725</v>
      </c>
      <c r="L11" s="7">
        <v>19293.900000000001</v>
      </c>
      <c r="M11" s="1">
        <f>D11+G11+I11+K11</f>
        <v>134934</v>
      </c>
      <c r="N11" s="1">
        <f>E11+H11+J11+L11</f>
        <v>97738.5</v>
      </c>
      <c r="O11" s="1">
        <v>2</v>
      </c>
      <c r="P11" s="1">
        <v>3</v>
      </c>
    </row>
    <row r="12" spans="1:16" ht="18.75" x14ac:dyDescent="0.25">
      <c r="A12" s="20" t="s">
        <v>43</v>
      </c>
      <c r="B12" s="7">
        <v>6605.5</v>
      </c>
      <c r="C12" s="7">
        <v>7177.3</v>
      </c>
      <c r="D12" s="7">
        <v>7177.3</v>
      </c>
      <c r="E12" s="7">
        <v>5423.4</v>
      </c>
      <c r="F12" s="7">
        <f t="shared" si="0"/>
        <v>75.599999999999994</v>
      </c>
      <c r="G12" s="7">
        <v>523.5</v>
      </c>
      <c r="H12" s="7">
        <v>392.4</v>
      </c>
      <c r="I12" s="7">
        <v>0</v>
      </c>
      <c r="J12" s="7">
        <v>0</v>
      </c>
      <c r="K12" s="7">
        <v>3084.9</v>
      </c>
      <c r="L12" s="7">
        <v>2396.3000000000002</v>
      </c>
      <c r="M12" s="1">
        <f t="shared" ref="M12:M32" si="1">D12+G12+I12+K12</f>
        <v>10785.7</v>
      </c>
      <c r="N12" s="1">
        <f t="shared" ref="N12:N27" si="2">E12+H12+J12+L12</f>
        <v>8212.1</v>
      </c>
      <c r="O12" s="1">
        <v>1</v>
      </c>
      <c r="P12" s="7">
        <v>1</v>
      </c>
    </row>
    <row r="13" spans="1:16" ht="27.75" customHeight="1" x14ac:dyDescent="0.25">
      <c r="A13" s="21" t="s">
        <v>11</v>
      </c>
      <c r="B13" s="7">
        <v>7037.1</v>
      </c>
      <c r="C13" s="7">
        <v>7037.1</v>
      </c>
      <c r="D13" s="7">
        <v>7069.6</v>
      </c>
      <c r="E13" s="7">
        <v>6434.2</v>
      </c>
      <c r="F13" s="7">
        <f t="shared" si="0"/>
        <v>91</v>
      </c>
      <c r="G13" s="7">
        <v>2145.9</v>
      </c>
      <c r="H13" s="7">
        <v>1609.2</v>
      </c>
      <c r="I13" s="7">
        <v>798.2</v>
      </c>
      <c r="J13" s="7">
        <v>598.6</v>
      </c>
      <c r="K13" s="7">
        <v>11055.9</v>
      </c>
      <c r="L13" s="7">
        <v>10462.4</v>
      </c>
      <c r="M13" s="1">
        <f t="shared" si="1"/>
        <v>21069.599999999999</v>
      </c>
      <c r="N13" s="1">
        <f t="shared" si="2"/>
        <v>19104.400000000001</v>
      </c>
      <c r="O13" s="1">
        <v>1</v>
      </c>
      <c r="P13" s="1">
        <v>1</v>
      </c>
    </row>
    <row r="14" spans="1:16" ht="37.5" x14ac:dyDescent="0.25">
      <c r="A14" s="21" t="s">
        <v>12</v>
      </c>
      <c r="B14" s="7">
        <v>6233.3</v>
      </c>
      <c r="C14" s="7">
        <v>6233.3</v>
      </c>
      <c r="D14" s="7">
        <v>5489.5</v>
      </c>
      <c r="E14" s="7">
        <v>5355.1</v>
      </c>
      <c r="F14" s="7">
        <f t="shared" si="0"/>
        <v>97.6</v>
      </c>
      <c r="G14" s="7">
        <v>3004.9</v>
      </c>
      <c r="H14" s="7">
        <v>2253.6</v>
      </c>
      <c r="I14" s="7">
        <v>2818</v>
      </c>
      <c r="J14" s="7">
        <v>2113.5</v>
      </c>
      <c r="K14" s="7">
        <v>11534.7</v>
      </c>
      <c r="L14" s="7">
        <v>7579.8</v>
      </c>
      <c r="M14" s="1">
        <f t="shared" si="1"/>
        <v>22847.1</v>
      </c>
      <c r="N14" s="1">
        <f t="shared" si="2"/>
        <v>17302</v>
      </c>
      <c r="O14" s="1">
        <v>1</v>
      </c>
      <c r="P14" s="1">
        <v>1</v>
      </c>
    </row>
    <row r="15" spans="1:16" ht="18.75" x14ac:dyDescent="0.25">
      <c r="A15" s="21" t="s">
        <v>13</v>
      </c>
      <c r="B15" s="7">
        <v>4290.6000000000004</v>
      </c>
      <c r="C15" s="7">
        <v>4290.6000000000004</v>
      </c>
      <c r="D15" s="7">
        <v>4290.6000000000004</v>
      </c>
      <c r="E15" s="7">
        <v>3089.3</v>
      </c>
      <c r="F15" s="7">
        <f t="shared" si="0"/>
        <v>72</v>
      </c>
      <c r="G15" s="7">
        <v>5022</v>
      </c>
      <c r="H15" s="7">
        <v>3766.5</v>
      </c>
      <c r="I15" s="7">
        <v>7483.4</v>
      </c>
      <c r="J15" s="7">
        <v>5612.5</v>
      </c>
      <c r="K15" s="7">
        <v>3885.6</v>
      </c>
      <c r="L15" s="7">
        <v>2802.5</v>
      </c>
      <c r="M15" s="1">
        <f t="shared" si="1"/>
        <v>20681.599999999999</v>
      </c>
      <c r="N15" s="1">
        <f t="shared" si="2"/>
        <v>15270.8</v>
      </c>
      <c r="O15" s="1">
        <v>1</v>
      </c>
      <c r="P15" s="1">
        <v>2</v>
      </c>
    </row>
    <row r="16" spans="1:16" ht="28.5" customHeight="1" x14ac:dyDescent="0.25">
      <c r="A16" s="21" t="s">
        <v>15</v>
      </c>
      <c r="B16" s="7">
        <v>1188.2</v>
      </c>
      <c r="C16" s="7">
        <v>1228.2</v>
      </c>
      <c r="D16" s="7">
        <v>1609.7</v>
      </c>
      <c r="E16" s="7">
        <v>1345.3</v>
      </c>
      <c r="F16" s="7">
        <f t="shared" si="0"/>
        <v>83.6</v>
      </c>
      <c r="G16" s="7">
        <v>2191.9</v>
      </c>
      <c r="H16" s="7">
        <v>1643.7</v>
      </c>
      <c r="I16" s="7">
        <v>3386.1</v>
      </c>
      <c r="J16" s="7">
        <v>2539.5</v>
      </c>
      <c r="K16" s="7">
        <v>8254.2999999999993</v>
      </c>
      <c r="L16" s="7">
        <v>5639.1</v>
      </c>
      <c r="M16" s="1">
        <f t="shared" si="1"/>
        <v>15442</v>
      </c>
      <c r="N16" s="1">
        <f t="shared" si="2"/>
        <v>11167.6</v>
      </c>
      <c r="O16" s="1">
        <v>1</v>
      </c>
      <c r="P16" s="1">
        <v>2</v>
      </c>
    </row>
    <row r="17" spans="1:16" ht="18.75" x14ac:dyDescent="0.25">
      <c r="A17" s="21" t="s">
        <v>16</v>
      </c>
      <c r="B17" s="7">
        <v>577.70000000000005</v>
      </c>
      <c r="C17" s="7">
        <v>577.70000000000005</v>
      </c>
      <c r="D17" s="7">
        <v>577.70000000000005</v>
      </c>
      <c r="E17" s="7">
        <v>380.7</v>
      </c>
      <c r="F17" s="7">
        <f t="shared" si="0"/>
        <v>65.900000000000006</v>
      </c>
      <c r="G17" s="7">
        <v>1789.9</v>
      </c>
      <c r="H17" s="7">
        <v>1342.3</v>
      </c>
      <c r="I17" s="7">
        <v>3402.8</v>
      </c>
      <c r="J17" s="7">
        <v>2552.1</v>
      </c>
      <c r="K17" s="7">
        <v>8138.6</v>
      </c>
      <c r="L17" s="7">
        <v>6036.3</v>
      </c>
      <c r="M17" s="1">
        <f t="shared" si="1"/>
        <v>13909</v>
      </c>
      <c r="N17" s="1">
        <f t="shared" si="2"/>
        <v>10311.4</v>
      </c>
      <c r="O17" s="1">
        <v>1</v>
      </c>
      <c r="P17" s="1">
        <v>0.5</v>
      </c>
    </row>
    <row r="18" spans="1:16" ht="18.75" x14ac:dyDescent="0.25">
      <c r="A18" s="21" t="s">
        <v>14</v>
      </c>
      <c r="B18" s="7">
        <v>2510.6</v>
      </c>
      <c r="C18" s="7">
        <v>2510.6</v>
      </c>
      <c r="D18" s="7">
        <v>2510.6</v>
      </c>
      <c r="E18" s="7">
        <v>2320.9</v>
      </c>
      <c r="F18" s="7">
        <f t="shared" si="0"/>
        <v>92.4</v>
      </c>
      <c r="G18" s="7">
        <v>1199.0999999999999</v>
      </c>
      <c r="H18" s="7">
        <v>865.2</v>
      </c>
      <c r="I18" s="7">
        <v>1484.8</v>
      </c>
      <c r="J18" s="7">
        <v>1113.5999999999999</v>
      </c>
      <c r="K18" s="7">
        <v>4241.8</v>
      </c>
      <c r="L18" s="7">
        <v>3156.6</v>
      </c>
      <c r="M18" s="1">
        <f t="shared" si="1"/>
        <v>9436.2999999999993</v>
      </c>
      <c r="N18" s="1">
        <f t="shared" si="2"/>
        <v>7456.3</v>
      </c>
      <c r="O18" s="1">
        <v>1</v>
      </c>
      <c r="P18" s="1">
        <v>1</v>
      </c>
    </row>
    <row r="19" spans="1:16" ht="41.25" customHeight="1" x14ac:dyDescent="0.25">
      <c r="A19" s="21" t="s">
        <v>17</v>
      </c>
      <c r="B19" s="7">
        <v>1424.3</v>
      </c>
      <c r="C19" s="7">
        <v>1424.3</v>
      </c>
      <c r="D19" s="7">
        <v>1424.3</v>
      </c>
      <c r="E19" s="7">
        <v>1063.0999999999999</v>
      </c>
      <c r="F19" s="7">
        <f t="shared" si="0"/>
        <v>74.599999999999994</v>
      </c>
      <c r="G19" s="7">
        <v>3049.8</v>
      </c>
      <c r="H19" s="7">
        <v>2287.1999999999998</v>
      </c>
      <c r="I19" s="7">
        <v>4748</v>
      </c>
      <c r="J19" s="7">
        <v>3561</v>
      </c>
      <c r="K19" s="7">
        <v>6108.4</v>
      </c>
      <c r="L19" s="7">
        <v>4452</v>
      </c>
      <c r="M19" s="1">
        <f t="shared" si="1"/>
        <v>15330.5</v>
      </c>
      <c r="N19" s="1">
        <f t="shared" si="2"/>
        <v>11363.3</v>
      </c>
      <c r="O19" s="1">
        <v>1</v>
      </c>
      <c r="P19" s="1">
        <v>1</v>
      </c>
    </row>
    <row r="20" spans="1:16" ht="27" customHeight="1" x14ac:dyDescent="0.25">
      <c r="A20" s="21" t="s">
        <v>18</v>
      </c>
      <c r="B20" s="7">
        <v>2473.9</v>
      </c>
      <c r="C20" s="7">
        <v>2473.9</v>
      </c>
      <c r="D20" s="7">
        <v>2473.9</v>
      </c>
      <c r="E20" s="7">
        <v>1798.4</v>
      </c>
      <c r="F20" s="7">
        <f t="shared" si="0"/>
        <v>72.7</v>
      </c>
      <c r="G20" s="7">
        <v>3112.6</v>
      </c>
      <c r="H20" s="7">
        <v>2334.3000000000002</v>
      </c>
      <c r="I20" s="7">
        <v>4331.3999999999996</v>
      </c>
      <c r="J20" s="7">
        <v>3248.5</v>
      </c>
      <c r="K20" s="7">
        <v>5514.2</v>
      </c>
      <c r="L20" s="7">
        <v>4062</v>
      </c>
      <c r="M20" s="1">
        <f t="shared" si="1"/>
        <v>15432.1</v>
      </c>
      <c r="N20" s="1">
        <f t="shared" si="2"/>
        <v>11443.2</v>
      </c>
      <c r="O20" s="1">
        <v>1</v>
      </c>
      <c r="P20" s="1">
        <v>1</v>
      </c>
    </row>
    <row r="21" spans="1:16" ht="24" customHeight="1" x14ac:dyDescent="0.25">
      <c r="A21" s="21" t="s">
        <v>19</v>
      </c>
      <c r="B21" s="7">
        <v>6988.1</v>
      </c>
      <c r="C21" s="7">
        <v>6988.1</v>
      </c>
      <c r="D21" s="7">
        <v>6988.1</v>
      </c>
      <c r="E21" s="7">
        <v>5363.6</v>
      </c>
      <c r="F21" s="7">
        <f t="shared" si="0"/>
        <v>76.8</v>
      </c>
      <c r="G21" s="7">
        <v>3126.7</v>
      </c>
      <c r="H21" s="7">
        <v>2344.8000000000002</v>
      </c>
      <c r="I21" s="7">
        <v>3496.8</v>
      </c>
      <c r="J21" s="7">
        <v>2622.6</v>
      </c>
      <c r="K21" s="7">
        <v>7122.4</v>
      </c>
      <c r="L21" s="7">
        <v>5368.4</v>
      </c>
      <c r="M21" s="1">
        <f t="shared" si="1"/>
        <v>20734</v>
      </c>
      <c r="N21" s="1">
        <f>E21+H21+J21+L21</f>
        <v>15699.4</v>
      </c>
      <c r="O21" s="1">
        <v>1</v>
      </c>
      <c r="P21" s="1">
        <v>2</v>
      </c>
    </row>
    <row r="22" spans="1:16" ht="40.5" customHeight="1" x14ac:dyDescent="0.25">
      <c r="A22" s="21" t="s">
        <v>20</v>
      </c>
      <c r="B22" s="7">
        <v>6038.8</v>
      </c>
      <c r="C22" s="7">
        <v>6038.8</v>
      </c>
      <c r="D22" s="7">
        <v>6038.8</v>
      </c>
      <c r="E22" s="7">
        <v>4835.8999999999996</v>
      </c>
      <c r="F22" s="7">
        <f t="shared" si="0"/>
        <v>80.099999999999994</v>
      </c>
      <c r="G22" s="7">
        <v>6040.5</v>
      </c>
      <c r="H22" s="7">
        <v>4530.3</v>
      </c>
      <c r="I22" s="7">
        <v>7702.7</v>
      </c>
      <c r="J22" s="7">
        <v>5777</v>
      </c>
      <c r="K22" s="7">
        <v>7125.1</v>
      </c>
      <c r="L22" s="7">
        <v>4570.7</v>
      </c>
      <c r="M22" s="1">
        <f t="shared" si="1"/>
        <v>26907.1</v>
      </c>
      <c r="N22" s="1">
        <f t="shared" si="2"/>
        <v>19713.900000000001</v>
      </c>
      <c r="O22" s="1">
        <v>1</v>
      </c>
      <c r="P22" s="7">
        <v>1</v>
      </c>
    </row>
    <row r="23" spans="1:16" ht="48" customHeight="1" x14ac:dyDescent="0.25">
      <c r="A23" s="21" t="s">
        <v>28</v>
      </c>
      <c r="B23" s="7">
        <v>4808</v>
      </c>
      <c r="C23" s="7">
        <v>4808</v>
      </c>
      <c r="D23" s="7">
        <v>4808</v>
      </c>
      <c r="E23" s="7">
        <v>3323</v>
      </c>
      <c r="F23" s="7">
        <f t="shared" si="0"/>
        <v>69.099999999999994</v>
      </c>
      <c r="G23" s="7">
        <v>2010.4</v>
      </c>
      <c r="H23" s="7">
        <v>1507.8</v>
      </c>
      <c r="I23" s="7">
        <v>2288.6999999999998</v>
      </c>
      <c r="J23" s="7">
        <v>1716.5</v>
      </c>
      <c r="K23" s="7">
        <v>9404.5</v>
      </c>
      <c r="L23" s="7">
        <v>6941.6</v>
      </c>
      <c r="M23" s="1">
        <f t="shared" si="1"/>
        <v>18511.599999999999</v>
      </c>
      <c r="N23" s="1">
        <f t="shared" si="2"/>
        <v>13488.9</v>
      </c>
      <c r="O23" s="1">
        <v>1</v>
      </c>
      <c r="P23" s="1">
        <v>1</v>
      </c>
    </row>
    <row r="24" spans="1:16" ht="42" customHeight="1" x14ac:dyDescent="0.25">
      <c r="A24" s="21" t="s">
        <v>21</v>
      </c>
      <c r="B24" s="7">
        <v>3527.5</v>
      </c>
      <c r="C24" s="7">
        <v>3727.5</v>
      </c>
      <c r="D24" s="7">
        <v>3886.6</v>
      </c>
      <c r="E24" s="7">
        <v>2919.9</v>
      </c>
      <c r="F24" s="7">
        <f t="shared" si="0"/>
        <v>75.099999999999994</v>
      </c>
      <c r="G24" s="7">
        <v>2282.6</v>
      </c>
      <c r="H24" s="7">
        <v>1711.8</v>
      </c>
      <c r="I24" s="7">
        <v>3184.3</v>
      </c>
      <c r="J24" s="7">
        <v>2388.1999999999998</v>
      </c>
      <c r="K24" s="7">
        <v>8149.4</v>
      </c>
      <c r="L24" s="7">
        <v>6096</v>
      </c>
      <c r="M24" s="1">
        <f t="shared" si="1"/>
        <v>17502.900000000001</v>
      </c>
      <c r="N24" s="1">
        <f t="shared" si="2"/>
        <v>13115.9</v>
      </c>
      <c r="O24" s="1">
        <v>1</v>
      </c>
      <c r="P24" s="1">
        <v>1</v>
      </c>
    </row>
    <row r="25" spans="1:16" ht="38.25" customHeight="1" x14ac:dyDescent="0.25">
      <c r="A25" s="21" t="s">
        <v>22</v>
      </c>
      <c r="B25" s="7">
        <v>2923.1</v>
      </c>
      <c r="C25" s="7">
        <v>3360.7</v>
      </c>
      <c r="D25" s="7">
        <v>3360.7</v>
      </c>
      <c r="E25" s="7">
        <v>3141.4</v>
      </c>
      <c r="F25" s="7">
        <f t="shared" si="0"/>
        <v>93.5</v>
      </c>
      <c r="G25" s="7">
        <v>2660.3</v>
      </c>
      <c r="H25" s="7">
        <v>1995</v>
      </c>
      <c r="I25" s="7">
        <v>4245.6000000000004</v>
      </c>
      <c r="J25" s="7">
        <v>3184.2</v>
      </c>
      <c r="K25" s="7">
        <v>5066.7</v>
      </c>
      <c r="L25" s="7">
        <v>2525.1</v>
      </c>
      <c r="M25" s="1">
        <f t="shared" si="1"/>
        <v>15333.3</v>
      </c>
      <c r="N25" s="1">
        <f t="shared" si="2"/>
        <v>10845.7</v>
      </c>
      <c r="O25" s="1">
        <v>1</v>
      </c>
      <c r="P25" s="1">
        <v>1</v>
      </c>
    </row>
    <row r="26" spans="1:16" ht="46.5" customHeight="1" x14ac:dyDescent="0.25">
      <c r="A26" s="21" t="s">
        <v>23</v>
      </c>
      <c r="B26" s="7">
        <v>19852</v>
      </c>
      <c r="C26" s="7">
        <v>19852</v>
      </c>
      <c r="D26" s="7">
        <v>19852</v>
      </c>
      <c r="E26" s="7">
        <v>13802.4</v>
      </c>
      <c r="F26" s="7">
        <f t="shared" si="0"/>
        <v>69.5</v>
      </c>
      <c r="G26" s="7">
        <v>2497</v>
      </c>
      <c r="H26" s="7">
        <v>1872.6</v>
      </c>
      <c r="I26" s="7">
        <v>0</v>
      </c>
      <c r="J26" s="7">
        <v>0</v>
      </c>
      <c r="K26" s="7">
        <v>0</v>
      </c>
      <c r="L26" s="7">
        <v>0</v>
      </c>
      <c r="M26" s="1">
        <f t="shared" si="1"/>
        <v>22349</v>
      </c>
      <c r="N26" s="1">
        <f t="shared" si="2"/>
        <v>15675</v>
      </c>
      <c r="O26" s="1">
        <v>1</v>
      </c>
      <c r="P26" s="1">
        <v>1</v>
      </c>
    </row>
    <row r="27" spans="1:16" ht="38.25" customHeight="1" x14ac:dyDescent="0.25">
      <c r="A27" s="21" t="s">
        <v>24</v>
      </c>
      <c r="B27" s="7">
        <v>1714.1</v>
      </c>
      <c r="C27" s="7">
        <v>2059.1</v>
      </c>
      <c r="D27" s="7">
        <v>2469.3000000000002</v>
      </c>
      <c r="E27" s="7">
        <v>2798.1</v>
      </c>
      <c r="F27" s="7">
        <f t="shared" si="0"/>
        <v>113.3</v>
      </c>
      <c r="G27" s="7">
        <v>1704.7</v>
      </c>
      <c r="H27" s="7">
        <v>1278.3</v>
      </c>
      <c r="I27" s="7">
        <v>2760.8</v>
      </c>
      <c r="J27" s="7">
        <v>2070.6</v>
      </c>
      <c r="K27" s="7">
        <v>8569.1</v>
      </c>
      <c r="L27" s="7">
        <v>5692</v>
      </c>
      <c r="M27" s="1">
        <f t="shared" si="1"/>
        <v>15503.9</v>
      </c>
      <c r="N27" s="1">
        <f t="shared" si="2"/>
        <v>11839</v>
      </c>
      <c r="O27" s="1">
        <v>1</v>
      </c>
      <c r="P27" s="1">
        <v>1</v>
      </c>
    </row>
    <row r="28" spans="1:16" ht="37.5" customHeight="1" x14ac:dyDescent="0.25">
      <c r="A28" s="21" t="s">
        <v>25</v>
      </c>
      <c r="B28" s="7">
        <v>1359.7</v>
      </c>
      <c r="C28" s="7">
        <v>1359.7</v>
      </c>
      <c r="D28" s="7">
        <v>1359.7</v>
      </c>
      <c r="E28" s="7">
        <v>1073.7</v>
      </c>
      <c r="F28" s="7">
        <f t="shared" si="0"/>
        <v>79</v>
      </c>
      <c r="G28" s="7">
        <v>1228.7</v>
      </c>
      <c r="H28" s="7">
        <v>864</v>
      </c>
      <c r="I28" s="7">
        <v>2264.9</v>
      </c>
      <c r="J28" s="7">
        <v>1698.6</v>
      </c>
      <c r="K28" s="7">
        <v>8967.2000000000007</v>
      </c>
      <c r="L28" s="7">
        <v>6234.4</v>
      </c>
      <c r="M28" s="1">
        <f t="shared" si="1"/>
        <v>13820.5</v>
      </c>
      <c r="N28" s="1">
        <f t="shared" ref="N28:N32" si="3">E28+H28+J28+L28</f>
        <v>9870.7000000000007</v>
      </c>
      <c r="O28" s="1">
        <v>1</v>
      </c>
      <c r="P28" s="1">
        <v>1</v>
      </c>
    </row>
    <row r="29" spans="1:16" ht="39.75" customHeight="1" x14ac:dyDescent="0.25">
      <c r="A29" s="21" t="s">
        <v>26</v>
      </c>
      <c r="B29" s="7">
        <v>2395.6</v>
      </c>
      <c r="C29" s="7">
        <v>2395.6</v>
      </c>
      <c r="D29" s="7">
        <v>2395.6</v>
      </c>
      <c r="E29" s="7">
        <v>1621.7</v>
      </c>
      <c r="F29" s="7">
        <f t="shared" si="0"/>
        <v>67.7</v>
      </c>
      <c r="G29" s="7">
        <v>2156.1999999999998</v>
      </c>
      <c r="H29" s="7">
        <v>1617</v>
      </c>
      <c r="I29" s="7">
        <v>3229.3</v>
      </c>
      <c r="J29" s="7">
        <v>2421.9</v>
      </c>
      <c r="K29" s="7">
        <v>7675.9</v>
      </c>
      <c r="L29" s="7">
        <v>5597.7</v>
      </c>
      <c r="M29" s="1">
        <f t="shared" si="1"/>
        <v>15457</v>
      </c>
      <c r="N29" s="1">
        <f t="shared" si="3"/>
        <v>11258.3</v>
      </c>
      <c r="O29" s="1">
        <v>1</v>
      </c>
      <c r="P29" s="1">
        <v>1</v>
      </c>
    </row>
    <row r="30" spans="1:16" ht="22.5" customHeight="1" x14ac:dyDescent="0.25">
      <c r="A30" s="22" t="s">
        <v>27</v>
      </c>
      <c r="B30" s="7">
        <f t="shared" ref="B30:P30" si="4">SUM(B11:B29)</f>
        <v>153860.29999999999</v>
      </c>
      <c r="C30" s="7">
        <f t="shared" si="4"/>
        <v>159429.29999999999</v>
      </c>
      <c r="D30" s="7">
        <f t="shared" si="4"/>
        <v>160154.79999999999</v>
      </c>
      <c r="E30" s="7">
        <f t="shared" si="4"/>
        <v>120056.5</v>
      </c>
      <c r="F30" s="7">
        <f t="shared" si="0"/>
        <v>75</v>
      </c>
      <c r="G30" s="7">
        <f t="shared" si="4"/>
        <v>74403.199999999997</v>
      </c>
      <c r="H30" s="7">
        <f t="shared" si="4"/>
        <v>55559.199999999997</v>
      </c>
      <c r="I30" s="7">
        <f t="shared" si="4"/>
        <v>61805.5</v>
      </c>
      <c r="J30" s="7">
        <f t="shared" si="4"/>
        <v>46353.9</v>
      </c>
      <c r="K30" s="7">
        <f t="shared" si="4"/>
        <v>149623.70000000001</v>
      </c>
      <c r="L30" s="7">
        <f t="shared" si="4"/>
        <v>108906.8</v>
      </c>
      <c r="M30" s="1">
        <f t="shared" si="1"/>
        <v>445987.2</v>
      </c>
      <c r="N30" s="1">
        <f t="shared" si="3"/>
        <v>330876.40000000002</v>
      </c>
      <c r="O30" s="1">
        <f t="shared" si="4"/>
        <v>20</v>
      </c>
      <c r="P30" s="1">
        <f t="shared" si="4"/>
        <v>23.5</v>
      </c>
    </row>
    <row r="31" spans="1:16" ht="40.5" customHeight="1" x14ac:dyDescent="0.25">
      <c r="A31" s="21" t="s">
        <v>44</v>
      </c>
      <c r="B31" s="7">
        <v>680734.7</v>
      </c>
      <c r="C31" s="7">
        <v>706567.1</v>
      </c>
      <c r="D31" s="7">
        <v>706567.1</v>
      </c>
      <c r="E31" s="7">
        <v>543823.80000000005</v>
      </c>
      <c r="F31" s="7">
        <f t="shared" si="0"/>
        <v>77</v>
      </c>
      <c r="G31" s="7">
        <v>41178.9</v>
      </c>
      <c r="H31" s="7">
        <v>30884.1</v>
      </c>
      <c r="I31" s="7">
        <v>0</v>
      </c>
      <c r="J31" s="7">
        <v>0</v>
      </c>
      <c r="K31" s="7">
        <v>0</v>
      </c>
      <c r="L31" s="7">
        <v>0</v>
      </c>
      <c r="M31" s="1">
        <f t="shared" si="1"/>
        <v>747746</v>
      </c>
      <c r="N31" s="1">
        <f t="shared" si="3"/>
        <v>574707.9</v>
      </c>
      <c r="O31" s="1">
        <v>2</v>
      </c>
      <c r="P31" s="7">
        <v>36</v>
      </c>
    </row>
    <row r="32" spans="1:16" ht="24.75" customHeight="1" x14ac:dyDescent="0.25">
      <c r="A32" s="23" t="s">
        <v>45</v>
      </c>
      <c r="B32" s="7">
        <f t="shared" ref="B32:P32" si="5">B30+B31</f>
        <v>834595</v>
      </c>
      <c r="C32" s="7">
        <f t="shared" si="5"/>
        <v>865996.4</v>
      </c>
      <c r="D32" s="7">
        <f t="shared" si="5"/>
        <v>866721.9</v>
      </c>
      <c r="E32" s="7">
        <f t="shared" si="5"/>
        <v>663880.30000000005</v>
      </c>
      <c r="F32" s="7">
        <f t="shared" ref="F32" si="6">E32/D32*100</f>
        <v>76.599999999999994</v>
      </c>
      <c r="G32" s="7">
        <f t="shared" si="5"/>
        <v>115582.1</v>
      </c>
      <c r="H32" s="7">
        <f t="shared" si="5"/>
        <v>86443.3</v>
      </c>
      <c r="I32" s="7">
        <f t="shared" si="5"/>
        <v>61805.5</v>
      </c>
      <c r="J32" s="7">
        <f t="shared" si="5"/>
        <v>46353.9</v>
      </c>
      <c r="K32" s="7">
        <f t="shared" si="5"/>
        <v>149623.70000000001</v>
      </c>
      <c r="L32" s="7">
        <f t="shared" si="5"/>
        <v>108906.8</v>
      </c>
      <c r="M32" s="1">
        <f t="shared" si="1"/>
        <v>1193733.2</v>
      </c>
      <c r="N32" s="1">
        <f t="shared" si="3"/>
        <v>905584.3</v>
      </c>
      <c r="O32" s="1">
        <f t="shared" si="5"/>
        <v>22</v>
      </c>
      <c r="P32" s="1">
        <f t="shared" si="5"/>
        <v>59.5</v>
      </c>
    </row>
    <row r="33" spans="7:7" ht="15.75" x14ac:dyDescent="0.25">
      <c r="G33" s="19"/>
    </row>
  </sheetData>
  <mergeCells count="39">
    <mergeCell ref="N8:N10"/>
    <mergeCell ref="O8:O10"/>
    <mergeCell ref="P8:P10"/>
    <mergeCell ref="D5:D7"/>
    <mergeCell ref="H8:H10"/>
    <mergeCell ref="I8:I10"/>
    <mergeCell ref="J8:J10"/>
    <mergeCell ref="K8:K10"/>
    <mergeCell ref="L8:L10"/>
    <mergeCell ref="M8:M10"/>
    <mergeCell ref="G8:G10"/>
    <mergeCell ref="I5:I7"/>
    <mergeCell ref="J5:J7"/>
    <mergeCell ref="K5:K7"/>
    <mergeCell ref="L5:L7"/>
    <mergeCell ref="M5:M7"/>
    <mergeCell ref="H5:H7"/>
    <mergeCell ref="A8:A10"/>
    <mergeCell ref="B8:B9"/>
    <mergeCell ref="C8:C9"/>
    <mergeCell ref="E8:E9"/>
    <mergeCell ref="F8:F9"/>
    <mergeCell ref="D8:D9"/>
    <mergeCell ref="A1:P2"/>
    <mergeCell ref="A3:A7"/>
    <mergeCell ref="B3:P3"/>
    <mergeCell ref="B4:F4"/>
    <mergeCell ref="G4:H4"/>
    <mergeCell ref="I4:J4"/>
    <mergeCell ref="K4:L4"/>
    <mergeCell ref="M4:N4"/>
    <mergeCell ref="O4:O7"/>
    <mergeCell ref="P4:P7"/>
    <mergeCell ref="N5:N7"/>
    <mergeCell ref="B5:B7"/>
    <mergeCell ref="C5:C7"/>
    <mergeCell ref="E5:E7"/>
    <mergeCell ref="F5:F7"/>
    <mergeCell ref="G5:G7"/>
  </mergeCells>
  <pageMargins left="0.51181102362204722" right="0.19685039370078741" top="0.35433070866141736" bottom="0.35433070866141736" header="0.31496062992125984" footer="0.31496062992125984"/>
  <pageSetup paperSize="9" scale="4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topLeftCell="A7" zoomScaleNormal="100" workbookViewId="0">
      <pane xSplit="1" ySplit="5" topLeftCell="I24" activePane="bottomRight" state="frozen"/>
      <selection activeCell="A7" sqref="A7"/>
      <selection pane="topRight" activeCell="B7" sqref="B7"/>
      <selection pane="bottomLeft" activeCell="A12" sqref="A12"/>
      <selection pane="bottomRight" activeCell="Q25" sqref="Q25"/>
    </sheetView>
  </sheetViews>
  <sheetFormatPr defaultRowHeight="15" x14ac:dyDescent="0.25"/>
  <cols>
    <col min="1" max="1" width="38.85546875" customWidth="1"/>
    <col min="2" max="2" width="27.42578125" customWidth="1"/>
    <col min="3" max="3" width="24.5703125" customWidth="1"/>
    <col min="4" max="4" width="17.42578125" customWidth="1"/>
    <col min="5" max="5" width="28.7109375" customWidth="1"/>
    <col min="6" max="6" width="17.42578125" customWidth="1"/>
    <col min="7" max="7" width="21.85546875" customWidth="1"/>
    <col min="8" max="8" width="30.5703125" customWidth="1"/>
    <col min="9" max="9" width="34.7109375" customWidth="1"/>
    <col min="10" max="10" width="22.28515625" customWidth="1"/>
    <col min="11" max="11" width="20.42578125" customWidth="1"/>
    <col min="12" max="12" width="22.5703125" customWidth="1"/>
    <col min="13" max="13" width="26.5703125" customWidth="1"/>
    <col min="14" max="14" width="17.28515625" customWidth="1"/>
    <col min="15" max="15" width="22.7109375" customWidth="1"/>
    <col min="16" max="16" width="21" customWidth="1"/>
    <col min="17" max="17" width="18.7109375" customWidth="1"/>
    <col min="18" max="18" width="17" customWidth="1"/>
    <col min="19" max="19" width="18.42578125" customWidth="1"/>
    <col min="20" max="20" width="35.7109375" customWidth="1"/>
    <col min="21" max="21" width="14.5703125" customWidth="1"/>
    <col min="22" max="22" width="17.7109375" customWidth="1"/>
    <col min="23" max="23" width="0.5703125" customWidth="1"/>
    <col min="29" max="29" width="12.7109375" customWidth="1"/>
  </cols>
  <sheetData>
    <row r="1" spans="1:26" ht="20.25" customHeight="1" x14ac:dyDescent="0.3">
      <c r="I1" s="83" t="s">
        <v>32</v>
      </c>
      <c r="J1" s="83"/>
      <c r="K1" s="83"/>
      <c r="L1" s="83"/>
      <c r="M1" s="35"/>
    </row>
    <row r="2" spans="1:26" ht="46.5" customHeight="1" x14ac:dyDescent="0.25">
      <c r="A2" s="84" t="s">
        <v>97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6" ht="150" customHeight="1" x14ac:dyDescent="0.3">
      <c r="A3" s="63" t="s">
        <v>33</v>
      </c>
      <c r="B3" s="85" t="s">
        <v>77</v>
      </c>
      <c r="C3" s="86"/>
      <c r="D3" s="87"/>
      <c r="E3" s="88" t="s">
        <v>0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63" t="s">
        <v>1</v>
      </c>
      <c r="U3" s="63" t="s">
        <v>2</v>
      </c>
      <c r="V3" s="63"/>
      <c r="W3" s="2"/>
      <c r="X3" s="2"/>
      <c r="Y3" s="2"/>
      <c r="Z3" s="2"/>
    </row>
    <row r="4" spans="1:26" ht="57.75" customHeight="1" x14ac:dyDescent="0.3">
      <c r="A4" s="63"/>
      <c r="B4" s="63" t="s">
        <v>3</v>
      </c>
      <c r="C4" s="63" t="s">
        <v>31</v>
      </c>
      <c r="D4" s="70" t="s">
        <v>39</v>
      </c>
      <c r="E4" s="63" t="s">
        <v>41</v>
      </c>
      <c r="F4" s="63" t="s">
        <v>29</v>
      </c>
      <c r="G4" s="63" t="s">
        <v>80</v>
      </c>
      <c r="H4" s="63" t="s">
        <v>42</v>
      </c>
      <c r="I4" s="63" t="s">
        <v>79</v>
      </c>
      <c r="J4" s="74" t="s">
        <v>81</v>
      </c>
      <c r="K4" s="75"/>
      <c r="L4" s="75"/>
      <c r="M4" s="75"/>
      <c r="N4" s="75"/>
      <c r="O4" s="75"/>
      <c r="P4" s="76"/>
      <c r="Q4" s="63" t="s">
        <v>4</v>
      </c>
      <c r="R4" s="65" t="s">
        <v>30</v>
      </c>
      <c r="S4" s="66"/>
      <c r="T4" s="63"/>
      <c r="U4" s="63" t="s">
        <v>5</v>
      </c>
      <c r="V4" s="63" t="s">
        <v>6</v>
      </c>
      <c r="W4" s="2"/>
      <c r="X4" s="2"/>
      <c r="Y4" s="2"/>
      <c r="Z4" s="2"/>
    </row>
    <row r="5" spans="1:26" ht="15.75" hidden="1" customHeight="1" thickBot="1" x14ac:dyDescent="0.35">
      <c r="A5" s="63"/>
      <c r="B5" s="63"/>
      <c r="C5" s="64"/>
      <c r="D5" s="89"/>
      <c r="E5" s="64"/>
      <c r="F5" s="64"/>
      <c r="G5" s="64"/>
      <c r="H5" s="64"/>
      <c r="I5" s="64"/>
      <c r="J5" s="77"/>
      <c r="K5" s="78"/>
      <c r="L5" s="78"/>
      <c r="M5" s="78"/>
      <c r="N5" s="78"/>
      <c r="O5" s="78"/>
      <c r="P5" s="79"/>
      <c r="Q5" s="64"/>
      <c r="R5" s="66"/>
      <c r="S5" s="66"/>
      <c r="T5" s="63"/>
      <c r="U5" s="64"/>
      <c r="V5" s="64"/>
      <c r="W5" s="2"/>
      <c r="X5" s="2"/>
      <c r="Y5" s="2"/>
      <c r="Z5" s="2"/>
    </row>
    <row r="6" spans="1:26" ht="17.25" customHeight="1" x14ac:dyDescent="0.3">
      <c r="A6" s="63"/>
      <c r="B6" s="63"/>
      <c r="C6" s="64"/>
      <c r="D6" s="89"/>
      <c r="E6" s="64"/>
      <c r="F6" s="64"/>
      <c r="G6" s="64"/>
      <c r="H6" s="64"/>
      <c r="I6" s="64"/>
      <c r="J6" s="77"/>
      <c r="K6" s="78"/>
      <c r="L6" s="78"/>
      <c r="M6" s="78"/>
      <c r="N6" s="78"/>
      <c r="O6" s="78"/>
      <c r="P6" s="79"/>
      <c r="Q6" s="64"/>
      <c r="R6" s="66"/>
      <c r="S6" s="66"/>
      <c r="T6" s="63"/>
      <c r="U6" s="64"/>
      <c r="V6" s="64"/>
      <c r="W6" s="2"/>
      <c r="X6" s="2"/>
      <c r="Y6" s="2"/>
      <c r="Z6" s="2"/>
    </row>
    <row r="7" spans="1:26" ht="30" customHeight="1" x14ac:dyDescent="0.3">
      <c r="A7" s="63"/>
      <c r="B7" s="63"/>
      <c r="C7" s="64"/>
      <c r="D7" s="89"/>
      <c r="E7" s="64"/>
      <c r="F7" s="64"/>
      <c r="G7" s="64"/>
      <c r="H7" s="64"/>
      <c r="I7" s="64"/>
      <c r="J7" s="80"/>
      <c r="K7" s="81"/>
      <c r="L7" s="81"/>
      <c r="M7" s="81"/>
      <c r="N7" s="81"/>
      <c r="O7" s="81"/>
      <c r="P7" s="82"/>
      <c r="Q7" s="64"/>
      <c r="R7" s="66"/>
      <c r="S7" s="66"/>
      <c r="T7" s="63"/>
      <c r="U7" s="64"/>
      <c r="V7" s="64"/>
      <c r="W7" s="2"/>
      <c r="X7" s="2"/>
      <c r="Y7" s="2"/>
      <c r="Z7" s="2"/>
    </row>
    <row r="8" spans="1:26" ht="30.75" customHeight="1" x14ac:dyDescent="0.3">
      <c r="A8" s="63"/>
      <c r="B8" s="63"/>
      <c r="C8" s="64"/>
      <c r="D8" s="89"/>
      <c r="E8" s="64"/>
      <c r="F8" s="64"/>
      <c r="G8" s="64"/>
      <c r="H8" s="64"/>
      <c r="I8" s="64"/>
      <c r="J8" s="63" t="s">
        <v>34</v>
      </c>
      <c r="K8" s="67" t="s">
        <v>7</v>
      </c>
      <c r="L8" s="68"/>
      <c r="M8" s="68"/>
      <c r="N8" s="68"/>
      <c r="O8" s="68"/>
      <c r="P8" s="69"/>
      <c r="Q8" s="64"/>
      <c r="R8" s="65" t="s">
        <v>35</v>
      </c>
      <c r="S8" s="65" t="s">
        <v>61</v>
      </c>
      <c r="T8" s="63"/>
      <c r="U8" s="64"/>
      <c r="V8" s="64"/>
      <c r="W8" s="2"/>
      <c r="X8" s="2"/>
      <c r="Y8" s="2"/>
      <c r="Z8" s="2"/>
    </row>
    <row r="9" spans="1:26" ht="30.75" customHeight="1" x14ac:dyDescent="0.3">
      <c r="A9" s="63"/>
      <c r="B9" s="63"/>
      <c r="C9" s="64"/>
      <c r="D9" s="89"/>
      <c r="E9" s="64"/>
      <c r="F9" s="64"/>
      <c r="G9" s="64"/>
      <c r="H9" s="64"/>
      <c r="I9" s="64"/>
      <c r="J9" s="63"/>
      <c r="K9" s="70" t="s">
        <v>8</v>
      </c>
      <c r="L9" s="72" t="s">
        <v>62</v>
      </c>
      <c r="M9" s="73"/>
      <c r="N9" s="70" t="s">
        <v>9</v>
      </c>
      <c r="O9" s="90" t="s">
        <v>62</v>
      </c>
      <c r="P9" s="90"/>
      <c r="Q9" s="64"/>
      <c r="R9" s="65"/>
      <c r="S9" s="65"/>
      <c r="T9" s="63"/>
      <c r="U9" s="64"/>
      <c r="V9" s="64"/>
      <c r="W9" s="2"/>
      <c r="X9" s="2"/>
      <c r="Y9" s="2"/>
      <c r="Z9" s="2"/>
    </row>
    <row r="10" spans="1:26" ht="201.75" customHeight="1" x14ac:dyDescent="0.3">
      <c r="A10" s="63"/>
      <c r="B10" s="63"/>
      <c r="C10" s="64"/>
      <c r="D10" s="71"/>
      <c r="E10" s="64"/>
      <c r="F10" s="64"/>
      <c r="G10" s="64"/>
      <c r="H10" s="64"/>
      <c r="I10" s="64"/>
      <c r="J10" s="63"/>
      <c r="K10" s="71"/>
      <c r="L10" s="25" t="s">
        <v>73</v>
      </c>
      <c r="M10" s="25" t="s">
        <v>74</v>
      </c>
      <c r="N10" s="71"/>
      <c r="O10" s="31" t="s">
        <v>75</v>
      </c>
      <c r="P10" s="31" t="s">
        <v>76</v>
      </c>
      <c r="Q10" s="64"/>
      <c r="R10" s="65"/>
      <c r="S10" s="65"/>
      <c r="T10" s="63"/>
      <c r="U10" s="64"/>
      <c r="V10" s="64"/>
      <c r="W10" s="2"/>
      <c r="X10" s="2"/>
      <c r="Y10" s="2"/>
      <c r="Z10" s="2"/>
    </row>
    <row r="11" spans="1:26" ht="15.75" customHeight="1" thickBot="1" x14ac:dyDescent="0.3">
      <c r="A11" s="8">
        <v>1</v>
      </c>
      <c r="B11" s="10">
        <v>2</v>
      </c>
      <c r="C11" s="9">
        <v>3</v>
      </c>
      <c r="D11" s="9" t="s">
        <v>40</v>
      </c>
      <c r="E11" s="9">
        <v>4</v>
      </c>
      <c r="F11" s="9">
        <v>5</v>
      </c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5">
        <v>11</v>
      </c>
      <c r="M11" s="9" t="s">
        <v>59</v>
      </c>
      <c r="N11" s="9">
        <v>12</v>
      </c>
      <c r="O11" s="9" t="s">
        <v>60</v>
      </c>
      <c r="P11" s="9" t="s">
        <v>78</v>
      </c>
      <c r="Q11" s="9">
        <v>13</v>
      </c>
      <c r="R11" s="9">
        <v>14</v>
      </c>
      <c r="S11" s="9">
        <v>15</v>
      </c>
      <c r="T11" s="9">
        <v>16</v>
      </c>
      <c r="U11" s="9">
        <v>17</v>
      </c>
      <c r="V11" s="9">
        <v>18</v>
      </c>
    </row>
    <row r="12" spans="1:26" ht="105" customHeight="1" x14ac:dyDescent="0.25">
      <c r="A12" s="12" t="s">
        <v>10</v>
      </c>
      <c r="B12" s="1">
        <v>139856.29999999999</v>
      </c>
      <c r="C12" s="1">
        <v>135927.20000000001</v>
      </c>
      <c r="D12" s="1">
        <f>C12/B12*100</f>
        <v>97.2</v>
      </c>
      <c r="E12" s="1">
        <v>8.6999999999999993</v>
      </c>
      <c r="F12" s="1">
        <f t="shared" ref="F12:F15" si="0">B12*E12%</f>
        <v>12167.5</v>
      </c>
      <c r="G12" s="1">
        <f t="shared" ref="G12:G30" si="1">(F12+L12+M12+P12+O12)</f>
        <v>12427.7</v>
      </c>
      <c r="H12" s="1">
        <f t="shared" ref="H12:H32" si="2">C12*E12%</f>
        <v>11825.7</v>
      </c>
      <c r="I12" s="1">
        <f t="shared" ref="I12:I31" si="3">(H12+L12+M12+P12+O12)</f>
        <v>12085.9</v>
      </c>
      <c r="J12" s="1">
        <f t="shared" ref="J12:J30" si="4">K12+N12</f>
        <v>10021.1</v>
      </c>
      <c r="K12" s="1">
        <v>5164.5</v>
      </c>
      <c r="L12" s="1">
        <v>0</v>
      </c>
      <c r="M12" s="1">
        <v>260.2</v>
      </c>
      <c r="N12" s="1">
        <v>4856.6000000000004</v>
      </c>
      <c r="O12" s="1">
        <v>0</v>
      </c>
      <c r="P12" s="1">
        <v>0</v>
      </c>
      <c r="Q12" s="1">
        <v>10021.1</v>
      </c>
      <c r="R12" s="7">
        <f t="shared" ref="R12:R30" si="5">J12-G12</f>
        <v>-2406.6</v>
      </c>
      <c r="S12" s="7">
        <f t="shared" ref="S12:S30" si="6">Q12-I12</f>
        <v>-2064.8000000000002</v>
      </c>
      <c r="T12" s="29"/>
      <c r="U12" s="1">
        <v>2</v>
      </c>
      <c r="V12" s="1">
        <v>3</v>
      </c>
    </row>
    <row r="13" spans="1:26" ht="50.25" customHeight="1" x14ac:dyDescent="0.25">
      <c r="A13" s="12" t="s">
        <v>43</v>
      </c>
      <c r="B13" s="1">
        <v>10494.4</v>
      </c>
      <c r="C13" s="1">
        <v>10494.4</v>
      </c>
      <c r="D13" s="1">
        <f t="shared" ref="D13:D33" si="7">C13/B13*100</f>
        <v>100</v>
      </c>
      <c r="E13" s="1">
        <v>29.1</v>
      </c>
      <c r="F13" s="1">
        <f t="shared" si="0"/>
        <v>3053.9</v>
      </c>
      <c r="G13" s="1">
        <f t="shared" si="1"/>
        <v>3299.6</v>
      </c>
      <c r="H13" s="1">
        <f t="shared" si="2"/>
        <v>3053.9</v>
      </c>
      <c r="I13" s="1">
        <f t="shared" si="3"/>
        <v>3299.6</v>
      </c>
      <c r="J13" s="1">
        <f t="shared" si="4"/>
        <v>3045</v>
      </c>
      <c r="K13" s="7">
        <v>2041</v>
      </c>
      <c r="L13" s="1">
        <v>0</v>
      </c>
      <c r="M13" s="1">
        <v>245.7</v>
      </c>
      <c r="N13" s="7">
        <v>1004</v>
      </c>
      <c r="O13" s="7">
        <v>0</v>
      </c>
      <c r="P13" s="7">
        <v>0</v>
      </c>
      <c r="Q13" s="1">
        <v>3290</v>
      </c>
      <c r="R13" s="3">
        <f t="shared" si="5"/>
        <v>-254.6</v>
      </c>
      <c r="S13" s="3">
        <f t="shared" si="6"/>
        <v>-9.6</v>
      </c>
      <c r="T13" s="24"/>
      <c r="U13" s="1">
        <v>1</v>
      </c>
      <c r="V13" s="7">
        <v>1</v>
      </c>
    </row>
    <row r="14" spans="1:26" ht="45" customHeight="1" x14ac:dyDescent="0.25">
      <c r="A14" s="13" t="s">
        <v>11</v>
      </c>
      <c r="B14" s="1">
        <v>21538.5</v>
      </c>
      <c r="C14" s="1">
        <v>21538.5</v>
      </c>
      <c r="D14" s="1">
        <f t="shared" si="7"/>
        <v>100</v>
      </c>
      <c r="E14" s="1">
        <v>20.5</v>
      </c>
      <c r="F14" s="1">
        <f t="shared" si="0"/>
        <v>4415.3999999999996</v>
      </c>
      <c r="G14" s="1">
        <f t="shared" si="1"/>
        <v>4415.3999999999996</v>
      </c>
      <c r="H14" s="1">
        <f t="shared" si="2"/>
        <v>4415.3999999999996</v>
      </c>
      <c r="I14" s="1">
        <f t="shared" si="3"/>
        <v>4415.3999999999996</v>
      </c>
      <c r="J14" s="1">
        <f t="shared" si="4"/>
        <v>3809</v>
      </c>
      <c r="K14" s="7">
        <v>2464</v>
      </c>
      <c r="L14" s="1">
        <v>0</v>
      </c>
      <c r="M14" s="7">
        <v>0</v>
      </c>
      <c r="N14" s="1">
        <v>1345</v>
      </c>
      <c r="O14" s="1">
        <v>0</v>
      </c>
      <c r="P14" s="1">
        <v>0</v>
      </c>
      <c r="Q14" s="1">
        <v>3853.6</v>
      </c>
      <c r="R14" s="7">
        <f t="shared" si="5"/>
        <v>-606.4</v>
      </c>
      <c r="S14" s="7">
        <f t="shared" si="6"/>
        <v>-561.79999999999995</v>
      </c>
      <c r="T14" s="16"/>
      <c r="U14" s="1">
        <v>1</v>
      </c>
      <c r="V14" s="1">
        <v>1</v>
      </c>
    </row>
    <row r="15" spans="1:26" ht="60" customHeight="1" x14ac:dyDescent="0.25">
      <c r="A15" s="13" t="s">
        <v>12</v>
      </c>
      <c r="B15" s="1">
        <v>24522.6</v>
      </c>
      <c r="C15" s="1">
        <v>24522.6</v>
      </c>
      <c r="D15" s="1">
        <f t="shared" si="7"/>
        <v>100</v>
      </c>
      <c r="E15" s="1">
        <v>22.4</v>
      </c>
      <c r="F15" s="1">
        <f t="shared" si="0"/>
        <v>5493.1</v>
      </c>
      <c r="G15" s="1">
        <f t="shared" si="1"/>
        <v>5753.3</v>
      </c>
      <c r="H15" s="1">
        <f t="shared" si="2"/>
        <v>5493.1</v>
      </c>
      <c r="I15" s="1">
        <f t="shared" si="3"/>
        <v>5753.3</v>
      </c>
      <c r="J15" s="1">
        <f t="shared" si="4"/>
        <v>3726.2</v>
      </c>
      <c r="K15" s="1">
        <v>2527.9</v>
      </c>
      <c r="L15" s="1">
        <v>0</v>
      </c>
      <c r="M15" s="7">
        <v>260.2</v>
      </c>
      <c r="N15" s="1">
        <v>1198.3</v>
      </c>
      <c r="O15" s="1">
        <v>0</v>
      </c>
      <c r="P15" s="1">
        <v>0</v>
      </c>
      <c r="Q15" s="1">
        <v>3726.2</v>
      </c>
      <c r="R15" s="7">
        <f t="shared" si="5"/>
        <v>-2027.1</v>
      </c>
      <c r="S15" s="7">
        <f t="shared" si="6"/>
        <v>-2027.1</v>
      </c>
      <c r="T15" s="16"/>
      <c r="U15" s="1">
        <v>1</v>
      </c>
      <c r="V15" s="1">
        <v>1</v>
      </c>
    </row>
    <row r="16" spans="1:26" ht="48.75" customHeight="1" x14ac:dyDescent="0.25">
      <c r="A16" s="13" t="s">
        <v>13</v>
      </c>
      <c r="B16" s="1">
        <v>21171.599999999999</v>
      </c>
      <c r="C16" s="1">
        <v>21171.599999999999</v>
      </c>
      <c r="D16" s="1">
        <f t="shared" si="7"/>
        <v>100</v>
      </c>
      <c r="E16" s="1">
        <v>26.1</v>
      </c>
      <c r="F16" s="1">
        <f>B16*E16%</f>
        <v>5525.8</v>
      </c>
      <c r="G16" s="1">
        <f t="shared" si="1"/>
        <v>5786</v>
      </c>
      <c r="H16" s="1">
        <f t="shared" si="2"/>
        <v>5525.8</v>
      </c>
      <c r="I16" s="1">
        <f t="shared" si="3"/>
        <v>5786</v>
      </c>
      <c r="J16" s="1">
        <f t="shared" si="4"/>
        <v>4856.8999999999996</v>
      </c>
      <c r="K16" s="1">
        <v>2946.9</v>
      </c>
      <c r="L16" s="1">
        <v>0</v>
      </c>
      <c r="M16" s="7">
        <v>260.2</v>
      </c>
      <c r="N16" s="1">
        <v>1910</v>
      </c>
      <c r="O16" s="1">
        <v>0</v>
      </c>
      <c r="P16" s="1">
        <v>0</v>
      </c>
      <c r="Q16" s="1">
        <v>4856.8999999999996</v>
      </c>
      <c r="R16" s="7">
        <f t="shared" si="5"/>
        <v>-929.1</v>
      </c>
      <c r="S16" s="7">
        <f t="shared" si="6"/>
        <v>-929.1</v>
      </c>
      <c r="T16" s="16"/>
      <c r="U16" s="1">
        <v>1</v>
      </c>
      <c r="V16" s="1">
        <v>2</v>
      </c>
    </row>
    <row r="17" spans="1:22" ht="54" customHeight="1" x14ac:dyDescent="0.25">
      <c r="A17" s="13" t="s">
        <v>14</v>
      </c>
      <c r="B17" s="1">
        <v>10502.6</v>
      </c>
      <c r="C17" s="1">
        <v>10541.4</v>
      </c>
      <c r="D17" s="1">
        <f t="shared" si="7"/>
        <v>100.4</v>
      </c>
      <c r="E17" s="1">
        <v>29</v>
      </c>
      <c r="F17" s="1">
        <f t="shared" ref="F17:F32" si="8">B17*E17%</f>
        <v>3045.8</v>
      </c>
      <c r="G17" s="1">
        <f t="shared" si="1"/>
        <v>3306</v>
      </c>
      <c r="H17" s="1">
        <f t="shared" si="2"/>
        <v>3057</v>
      </c>
      <c r="I17" s="1">
        <f t="shared" si="3"/>
        <v>3317.2</v>
      </c>
      <c r="J17" s="1">
        <f t="shared" si="4"/>
        <v>3009.1</v>
      </c>
      <c r="K17" s="1">
        <v>2098.1999999999998</v>
      </c>
      <c r="L17" s="1">
        <v>0</v>
      </c>
      <c r="M17" s="7">
        <v>260.2</v>
      </c>
      <c r="N17" s="1">
        <v>910.9</v>
      </c>
      <c r="O17" s="1">
        <v>0</v>
      </c>
      <c r="P17" s="1">
        <v>0</v>
      </c>
      <c r="Q17" s="1">
        <v>3071.9</v>
      </c>
      <c r="R17" s="3">
        <f t="shared" si="5"/>
        <v>-296.89999999999998</v>
      </c>
      <c r="S17" s="7">
        <f t="shared" si="6"/>
        <v>-245.3</v>
      </c>
      <c r="T17" s="16"/>
      <c r="U17" s="1">
        <v>1</v>
      </c>
      <c r="V17" s="1">
        <v>1</v>
      </c>
    </row>
    <row r="18" spans="1:22" ht="57.75" customHeight="1" x14ac:dyDescent="0.25">
      <c r="A18" s="13" t="s">
        <v>15</v>
      </c>
      <c r="B18" s="1">
        <v>15707</v>
      </c>
      <c r="C18" s="1">
        <v>15973.8</v>
      </c>
      <c r="D18" s="1">
        <f t="shared" si="7"/>
        <v>101.7</v>
      </c>
      <c r="E18" s="1">
        <v>30.1</v>
      </c>
      <c r="F18" s="1">
        <f t="shared" si="8"/>
        <v>4727.8</v>
      </c>
      <c r="G18" s="1">
        <f t="shared" si="1"/>
        <v>5770.9</v>
      </c>
      <c r="H18" s="1">
        <f t="shared" si="2"/>
        <v>4808.1000000000004</v>
      </c>
      <c r="I18" s="1">
        <f t="shared" si="3"/>
        <v>5851.2</v>
      </c>
      <c r="J18" s="1">
        <f t="shared" si="4"/>
        <v>5337</v>
      </c>
      <c r="K18" s="1">
        <v>3478.9</v>
      </c>
      <c r="L18" s="1">
        <v>782.9</v>
      </c>
      <c r="M18" s="1">
        <v>260.2</v>
      </c>
      <c r="N18" s="1">
        <v>1858.1</v>
      </c>
      <c r="O18" s="1">
        <v>0</v>
      </c>
      <c r="P18" s="1">
        <v>0</v>
      </c>
      <c r="Q18" s="1">
        <v>5336.9</v>
      </c>
      <c r="R18" s="7">
        <f t="shared" si="5"/>
        <v>-433.9</v>
      </c>
      <c r="S18" s="3">
        <f t="shared" si="6"/>
        <v>-514.29999999999995</v>
      </c>
      <c r="T18" s="18"/>
      <c r="U18" s="1">
        <v>1</v>
      </c>
      <c r="V18" s="1">
        <v>2</v>
      </c>
    </row>
    <row r="19" spans="1:22" ht="51.75" customHeight="1" x14ac:dyDescent="0.25">
      <c r="A19" s="13" t="s">
        <v>16</v>
      </c>
      <c r="B19" s="1">
        <v>14060</v>
      </c>
      <c r="C19" s="1">
        <v>13949</v>
      </c>
      <c r="D19" s="1">
        <f t="shared" si="7"/>
        <v>99.2</v>
      </c>
      <c r="E19" s="1">
        <v>25.5</v>
      </c>
      <c r="F19" s="1">
        <f t="shared" si="8"/>
        <v>3585.3</v>
      </c>
      <c r="G19" s="1">
        <f t="shared" si="1"/>
        <v>3845.5</v>
      </c>
      <c r="H19" s="1">
        <f t="shared" si="2"/>
        <v>3557</v>
      </c>
      <c r="I19" s="1">
        <f t="shared" si="3"/>
        <v>3817.2</v>
      </c>
      <c r="J19" s="1">
        <f t="shared" si="4"/>
        <v>3361.8</v>
      </c>
      <c r="K19" s="7">
        <v>2828.7</v>
      </c>
      <c r="L19" s="1">
        <v>0</v>
      </c>
      <c r="M19" s="1">
        <v>260.2</v>
      </c>
      <c r="N19" s="1">
        <v>533.1</v>
      </c>
      <c r="O19" s="1">
        <v>0</v>
      </c>
      <c r="P19" s="1">
        <v>0</v>
      </c>
      <c r="Q19" s="1">
        <v>3361.8</v>
      </c>
      <c r="R19" s="7">
        <f t="shared" si="5"/>
        <v>-483.7</v>
      </c>
      <c r="S19" s="7">
        <f t="shared" si="6"/>
        <v>-455.4</v>
      </c>
      <c r="T19" s="16"/>
      <c r="U19" s="1">
        <v>1</v>
      </c>
      <c r="V19" s="7">
        <v>0.5</v>
      </c>
    </row>
    <row r="20" spans="1:22" ht="62.25" customHeight="1" x14ac:dyDescent="0.25">
      <c r="A20" s="13" t="s">
        <v>17</v>
      </c>
      <c r="B20" s="1">
        <v>15606.5</v>
      </c>
      <c r="C20" s="1">
        <v>15618.5</v>
      </c>
      <c r="D20" s="1">
        <f t="shared" si="7"/>
        <v>100.1</v>
      </c>
      <c r="E20" s="1">
        <v>25.9</v>
      </c>
      <c r="F20" s="1">
        <f t="shared" si="8"/>
        <v>4042.1</v>
      </c>
      <c r="G20" s="1">
        <f>(F20+L20+M20+P20+O20)</f>
        <v>4128.8</v>
      </c>
      <c r="H20" s="1">
        <f t="shared" si="2"/>
        <v>4045.2</v>
      </c>
      <c r="I20" s="1">
        <f t="shared" si="3"/>
        <v>4131.8999999999996</v>
      </c>
      <c r="J20" s="1">
        <f t="shared" si="4"/>
        <v>3387.6</v>
      </c>
      <c r="K20" s="1">
        <v>2486.6999999999998</v>
      </c>
      <c r="L20" s="1">
        <v>0</v>
      </c>
      <c r="M20" s="1">
        <v>86.7</v>
      </c>
      <c r="N20" s="1">
        <v>900.9</v>
      </c>
      <c r="O20" s="1">
        <v>0</v>
      </c>
      <c r="P20" s="1"/>
      <c r="Q20" s="1">
        <v>3338.3</v>
      </c>
      <c r="R20" s="7">
        <f t="shared" si="5"/>
        <v>-741.2</v>
      </c>
      <c r="S20" s="7">
        <f t="shared" si="6"/>
        <v>-793.6</v>
      </c>
      <c r="T20" s="11"/>
      <c r="U20" s="1">
        <v>1</v>
      </c>
      <c r="V20" s="1">
        <v>1</v>
      </c>
    </row>
    <row r="21" spans="1:22" ht="57.75" customHeight="1" x14ac:dyDescent="0.25">
      <c r="A21" s="13" t="s">
        <v>18</v>
      </c>
      <c r="B21" s="1">
        <v>15735.1</v>
      </c>
      <c r="C21" s="1">
        <v>15735.1</v>
      </c>
      <c r="D21" s="1">
        <f t="shared" si="7"/>
        <v>100</v>
      </c>
      <c r="E21" s="1">
        <v>26.5</v>
      </c>
      <c r="F21" s="1">
        <f t="shared" si="8"/>
        <v>4169.8</v>
      </c>
      <c r="G21" s="1">
        <f t="shared" si="1"/>
        <v>4689.5</v>
      </c>
      <c r="H21" s="1">
        <f t="shared" si="2"/>
        <v>4169.8</v>
      </c>
      <c r="I21" s="1">
        <f t="shared" si="3"/>
        <v>4689.5</v>
      </c>
      <c r="J21" s="7">
        <f t="shared" si="4"/>
        <v>3922.7</v>
      </c>
      <c r="K21" s="7">
        <v>2702.6</v>
      </c>
      <c r="L21" s="1">
        <v>259.5</v>
      </c>
      <c r="M21" s="1">
        <v>260.2</v>
      </c>
      <c r="N21" s="1">
        <v>1220.0999999999999</v>
      </c>
      <c r="O21" s="1">
        <v>0</v>
      </c>
      <c r="P21" s="1"/>
      <c r="Q21" s="1">
        <v>3922.7</v>
      </c>
      <c r="R21" s="3">
        <f t="shared" si="5"/>
        <v>-766.8</v>
      </c>
      <c r="S21" s="7">
        <f t="shared" si="6"/>
        <v>-766.8</v>
      </c>
      <c r="T21" s="11"/>
      <c r="U21" s="1">
        <v>1</v>
      </c>
      <c r="V21" s="1">
        <v>1</v>
      </c>
    </row>
    <row r="22" spans="1:22" ht="57.75" customHeight="1" x14ac:dyDescent="0.25">
      <c r="A22" s="13" t="s">
        <v>19</v>
      </c>
      <c r="B22" s="1">
        <v>20734</v>
      </c>
      <c r="C22" s="7">
        <v>20734</v>
      </c>
      <c r="D22" s="1">
        <f t="shared" si="7"/>
        <v>100</v>
      </c>
      <c r="E22" s="1">
        <v>26.8</v>
      </c>
      <c r="F22" s="1">
        <f t="shared" si="8"/>
        <v>5556.7</v>
      </c>
      <c r="G22" s="7">
        <f t="shared" si="1"/>
        <v>5816.9</v>
      </c>
      <c r="H22" s="7">
        <f t="shared" si="2"/>
        <v>5556.7</v>
      </c>
      <c r="I22" s="7">
        <f t="shared" si="3"/>
        <v>5816.9</v>
      </c>
      <c r="J22" s="7">
        <f t="shared" si="4"/>
        <v>5333.7</v>
      </c>
      <c r="K22" s="1">
        <v>2946.8</v>
      </c>
      <c r="L22" s="1">
        <v>0</v>
      </c>
      <c r="M22" s="1">
        <v>260.2</v>
      </c>
      <c r="N22" s="1">
        <v>2386.9</v>
      </c>
      <c r="O22" s="1">
        <v>0</v>
      </c>
      <c r="P22" s="1">
        <v>0</v>
      </c>
      <c r="Q22" s="1">
        <v>5333.7</v>
      </c>
      <c r="R22" s="7">
        <f t="shared" si="5"/>
        <v>-483.2</v>
      </c>
      <c r="S22" s="7">
        <f t="shared" si="6"/>
        <v>-483.2</v>
      </c>
      <c r="T22" s="16"/>
      <c r="U22" s="1">
        <v>1</v>
      </c>
      <c r="V22" s="1">
        <v>2</v>
      </c>
    </row>
    <row r="23" spans="1:22" ht="51.75" customHeight="1" x14ac:dyDescent="0.25">
      <c r="A23" s="13" t="s">
        <v>20</v>
      </c>
      <c r="B23" s="1">
        <v>26907.1</v>
      </c>
      <c r="C23" s="1">
        <v>26907.1</v>
      </c>
      <c r="D23" s="1">
        <f t="shared" si="7"/>
        <v>100</v>
      </c>
      <c r="E23" s="1">
        <v>25</v>
      </c>
      <c r="F23" s="1">
        <f t="shared" si="8"/>
        <v>6726.8</v>
      </c>
      <c r="G23" s="7">
        <f t="shared" si="1"/>
        <v>7553.8</v>
      </c>
      <c r="H23" s="7">
        <f t="shared" si="2"/>
        <v>6726.8</v>
      </c>
      <c r="I23" s="7">
        <f t="shared" si="3"/>
        <v>7553.8</v>
      </c>
      <c r="J23" s="7">
        <f t="shared" si="4"/>
        <v>4625.2</v>
      </c>
      <c r="K23" s="1">
        <v>3327.2</v>
      </c>
      <c r="L23" s="1">
        <v>591.29999999999995</v>
      </c>
      <c r="M23" s="1">
        <v>235.7</v>
      </c>
      <c r="N23" s="1">
        <v>1298</v>
      </c>
      <c r="O23" s="1">
        <v>0</v>
      </c>
      <c r="P23" s="1">
        <v>0</v>
      </c>
      <c r="Q23" s="1">
        <v>3898.1</v>
      </c>
      <c r="R23" s="7">
        <f t="shared" si="5"/>
        <v>-2928.6</v>
      </c>
      <c r="S23" s="7">
        <f t="shared" si="6"/>
        <v>-3655.7</v>
      </c>
      <c r="T23" s="1"/>
      <c r="U23" s="1">
        <v>1</v>
      </c>
      <c r="V23" s="7">
        <v>1</v>
      </c>
    </row>
    <row r="24" spans="1:22" ht="61.5" customHeight="1" x14ac:dyDescent="0.25">
      <c r="A24" s="13" t="s">
        <v>28</v>
      </c>
      <c r="B24" s="1">
        <v>18242.599999999999</v>
      </c>
      <c r="C24" s="1">
        <v>18234.599999999999</v>
      </c>
      <c r="D24" s="36">
        <f t="shared" si="7"/>
        <v>99.96</v>
      </c>
      <c r="E24" s="1">
        <v>21.4</v>
      </c>
      <c r="F24" s="1">
        <f t="shared" si="8"/>
        <v>3903.9</v>
      </c>
      <c r="G24" s="7">
        <f t="shared" si="1"/>
        <v>4164.1000000000004</v>
      </c>
      <c r="H24" s="7">
        <f t="shared" si="2"/>
        <v>3902.2</v>
      </c>
      <c r="I24" s="7">
        <f t="shared" si="3"/>
        <v>4162.3999999999996</v>
      </c>
      <c r="J24" s="7">
        <f t="shared" si="4"/>
        <v>3708.8</v>
      </c>
      <c r="K24" s="1">
        <v>2778.8</v>
      </c>
      <c r="L24" s="1">
        <v>0</v>
      </c>
      <c r="M24" s="1">
        <v>260.2</v>
      </c>
      <c r="N24" s="1">
        <v>930</v>
      </c>
      <c r="O24" s="1">
        <v>0</v>
      </c>
      <c r="P24" s="1">
        <v>0</v>
      </c>
      <c r="Q24" s="1">
        <v>3408.6</v>
      </c>
      <c r="R24" s="7">
        <f t="shared" si="5"/>
        <v>-455.3</v>
      </c>
      <c r="S24" s="7">
        <f t="shared" si="6"/>
        <v>-753.8</v>
      </c>
      <c r="T24" s="24"/>
      <c r="U24" s="1">
        <v>1</v>
      </c>
      <c r="V24" s="1">
        <v>1</v>
      </c>
    </row>
    <row r="25" spans="1:22" ht="51" customHeight="1" x14ac:dyDescent="0.25">
      <c r="A25" s="13" t="s">
        <v>21</v>
      </c>
      <c r="B25" s="1">
        <v>18058.900000000001</v>
      </c>
      <c r="C25" s="1">
        <v>18254.3</v>
      </c>
      <c r="D25" s="1">
        <f t="shared" si="7"/>
        <v>101.1</v>
      </c>
      <c r="E25" s="1">
        <v>24.6</v>
      </c>
      <c r="F25" s="1">
        <f t="shared" si="8"/>
        <v>4442.5</v>
      </c>
      <c r="G25" s="1">
        <f t="shared" si="1"/>
        <v>4702.7</v>
      </c>
      <c r="H25" s="1">
        <f t="shared" si="2"/>
        <v>4490.6000000000004</v>
      </c>
      <c r="I25" s="1">
        <f t="shared" si="3"/>
        <v>4750.8</v>
      </c>
      <c r="J25" s="1">
        <f t="shared" si="4"/>
        <v>4057.1</v>
      </c>
      <c r="K25" s="1">
        <v>2954.8</v>
      </c>
      <c r="L25" s="1">
        <v>0</v>
      </c>
      <c r="M25" s="1">
        <v>260.2</v>
      </c>
      <c r="N25" s="1">
        <v>1102.3</v>
      </c>
      <c r="O25" s="1">
        <v>0</v>
      </c>
      <c r="P25" s="1">
        <v>0</v>
      </c>
      <c r="Q25" s="27">
        <v>4046.9</v>
      </c>
      <c r="R25" s="7">
        <f t="shared" si="5"/>
        <v>-645.6</v>
      </c>
      <c r="S25" s="7">
        <f t="shared" si="6"/>
        <v>-703.9</v>
      </c>
      <c r="T25" s="16"/>
      <c r="U25" s="1">
        <v>1</v>
      </c>
      <c r="V25" s="1">
        <v>1</v>
      </c>
    </row>
    <row r="26" spans="1:22" ht="51.75" customHeight="1" x14ac:dyDescent="0.25">
      <c r="A26" s="13" t="s">
        <v>22</v>
      </c>
      <c r="B26" s="1">
        <v>15668.3</v>
      </c>
      <c r="C26" s="1">
        <v>16014.2</v>
      </c>
      <c r="D26" s="1">
        <f t="shared" si="7"/>
        <v>102.2</v>
      </c>
      <c r="E26" s="1">
        <v>26.5</v>
      </c>
      <c r="F26" s="1">
        <f t="shared" si="8"/>
        <v>4152.1000000000004</v>
      </c>
      <c r="G26" s="1">
        <f t="shared" si="1"/>
        <v>4405.8999999999996</v>
      </c>
      <c r="H26" s="1">
        <f t="shared" si="2"/>
        <v>4243.8</v>
      </c>
      <c r="I26" s="1">
        <f t="shared" si="3"/>
        <v>4497.6000000000004</v>
      </c>
      <c r="J26" s="1">
        <f t="shared" si="4"/>
        <v>3673.2</v>
      </c>
      <c r="K26" s="1">
        <v>2694.4</v>
      </c>
      <c r="L26" s="1">
        <v>0</v>
      </c>
      <c r="M26" s="1">
        <v>253.8</v>
      </c>
      <c r="N26" s="1">
        <v>978.8</v>
      </c>
      <c r="O26" s="1">
        <v>0</v>
      </c>
      <c r="P26" s="1">
        <v>0</v>
      </c>
      <c r="Q26" s="1">
        <v>3283.4</v>
      </c>
      <c r="R26" s="7">
        <f t="shared" si="5"/>
        <v>-732.7</v>
      </c>
      <c r="S26" s="3">
        <f t="shared" si="6"/>
        <v>-1214.2</v>
      </c>
      <c r="T26" s="16"/>
      <c r="U26" s="1">
        <v>1</v>
      </c>
      <c r="V26" s="1">
        <v>1</v>
      </c>
    </row>
    <row r="27" spans="1:22" ht="48" customHeight="1" x14ac:dyDescent="0.25">
      <c r="A27" s="13" t="s">
        <v>23</v>
      </c>
      <c r="B27" s="7">
        <v>22349</v>
      </c>
      <c r="C27" s="7">
        <v>22349</v>
      </c>
      <c r="D27" s="7">
        <f t="shared" si="7"/>
        <v>100</v>
      </c>
      <c r="E27" s="7">
        <v>20.6</v>
      </c>
      <c r="F27" s="7">
        <f t="shared" si="8"/>
        <v>4603.8999999999996</v>
      </c>
      <c r="G27" s="7">
        <f t="shared" si="1"/>
        <v>4843</v>
      </c>
      <c r="H27" s="7">
        <f t="shared" si="2"/>
        <v>4603.8999999999996</v>
      </c>
      <c r="I27" s="7">
        <f t="shared" si="3"/>
        <v>4843</v>
      </c>
      <c r="J27" s="7">
        <f>K27+N27</f>
        <v>3347</v>
      </c>
      <c r="K27" s="7">
        <v>2506.1</v>
      </c>
      <c r="L27" s="7">
        <v>0</v>
      </c>
      <c r="M27" s="7">
        <v>239.1</v>
      </c>
      <c r="N27" s="7">
        <v>840.9</v>
      </c>
      <c r="O27" s="7">
        <v>0</v>
      </c>
      <c r="P27" s="7">
        <v>0</v>
      </c>
      <c r="Q27" s="7">
        <v>3092.7</v>
      </c>
      <c r="R27" s="7">
        <f t="shared" si="5"/>
        <v>-1496</v>
      </c>
      <c r="S27" s="3">
        <f t="shared" si="6"/>
        <v>-1750.3</v>
      </c>
      <c r="T27" s="18"/>
      <c r="U27" s="7">
        <v>1</v>
      </c>
      <c r="V27" s="7">
        <v>1</v>
      </c>
    </row>
    <row r="28" spans="1:22" ht="41.25" customHeight="1" x14ac:dyDescent="0.25">
      <c r="A28" s="13" t="s">
        <v>24</v>
      </c>
      <c r="B28" s="1">
        <v>15662.8</v>
      </c>
      <c r="C28" s="1">
        <v>16144.2</v>
      </c>
      <c r="D28" s="1">
        <f t="shared" si="7"/>
        <v>103.1</v>
      </c>
      <c r="E28" s="1">
        <v>20.100000000000001</v>
      </c>
      <c r="F28" s="1">
        <f t="shared" si="8"/>
        <v>3148.2</v>
      </c>
      <c r="G28" s="1">
        <f t="shared" si="1"/>
        <v>3402.1</v>
      </c>
      <c r="H28" s="1">
        <f t="shared" si="2"/>
        <v>3245</v>
      </c>
      <c r="I28" s="1">
        <f t="shared" si="3"/>
        <v>3498.9</v>
      </c>
      <c r="J28" s="7">
        <f t="shared" si="4"/>
        <v>3189.1</v>
      </c>
      <c r="K28" s="1">
        <v>2607.9</v>
      </c>
      <c r="L28" s="1">
        <v>0</v>
      </c>
      <c r="M28" s="1">
        <v>253.9</v>
      </c>
      <c r="N28" s="1">
        <v>581.20000000000005</v>
      </c>
      <c r="O28" s="1">
        <v>0</v>
      </c>
      <c r="P28" s="1">
        <v>0</v>
      </c>
      <c r="Q28" s="1">
        <v>3181.9</v>
      </c>
      <c r="R28" s="7">
        <f t="shared" si="5"/>
        <v>-213</v>
      </c>
      <c r="S28" s="7">
        <f t="shared" si="6"/>
        <v>-317</v>
      </c>
      <c r="T28" s="16"/>
      <c r="U28" s="1">
        <v>1</v>
      </c>
      <c r="V28" s="1">
        <v>1</v>
      </c>
    </row>
    <row r="29" spans="1:22" ht="51.75" customHeight="1" x14ac:dyDescent="0.25">
      <c r="A29" s="13" t="s">
        <v>25</v>
      </c>
      <c r="B29" s="1">
        <v>13820.5</v>
      </c>
      <c r="C29" s="1">
        <v>13820.5</v>
      </c>
      <c r="D29" s="1">
        <f t="shared" si="7"/>
        <v>100</v>
      </c>
      <c r="E29" s="1">
        <v>24.3</v>
      </c>
      <c r="F29" s="1">
        <f t="shared" si="8"/>
        <v>3358.4</v>
      </c>
      <c r="G29" s="1">
        <f t="shared" si="1"/>
        <v>4264</v>
      </c>
      <c r="H29" s="1">
        <f t="shared" si="2"/>
        <v>3358.4</v>
      </c>
      <c r="I29" s="1">
        <f t="shared" si="3"/>
        <v>4264</v>
      </c>
      <c r="J29" s="1">
        <f t="shared" si="4"/>
        <v>4104.8999999999996</v>
      </c>
      <c r="K29" s="1">
        <v>3075.6</v>
      </c>
      <c r="L29" s="1">
        <v>654.6</v>
      </c>
      <c r="M29" s="1">
        <v>251</v>
      </c>
      <c r="N29" s="1">
        <v>1029.3</v>
      </c>
      <c r="O29" s="1">
        <v>0</v>
      </c>
      <c r="P29" s="1">
        <v>0</v>
      </c>
      <c r="Q29" s="1">
        <v>4132.8999999999996</v>
      </c>
      <c r="R29" s="7">
        <f t="shared" si="5"/>
        <v>-159.1</v>
      </c>
      <c r="S29" s="3">
        <f t="shared" si="6"/>
        <v>-131.1</v>
      </c>
      <c r="T29" s="16"/>
      <c r="U29" s="1">
        <v>1</v>
      </c>
      <c r="V29" s="1">
        <v>1</v>
      </c>
    </row>
    <row r="30" spans="1:22" ht="55.5" customHeight="1" x14ac:dyDescent="0.25">
      <c r="A30" s="13" t="s">
        <v>26</v>
      </c>
      <c r="B30" s="1">
        <v>15382.4</v>
      </c>
      <c r="C30" s="1">
        <v>15381.9</v>
      </c>
      <c r="D30" s="1">
        <f t="shared" si="7"/>
        <v>100</v>
      </c>
      <c r="E30" s="1">
        <v>28.3</v>
      </c>
      <c r="F30" s="1">
        <f t="shared" si="8"/>
        <v>4353.2</v>
      </c>
      <c r="G30" s="1">
        <f t="shared" si="1"/>
        <v>4837.5</v>
      </c>
      <c r="H30" s="1">
        <f t="shared" si="2"/>
        <v>4353.1000000000004</v>
      </c>
      <c r="I30" s="1">
        <f t="shared" si="3"/>
        <v>4837.3999999999996</v>
      </c>
      <c r="J30" s="1">
        <f t="shared" si="4"/>
        <v>4215.3999999999996</v>
      </c>
      <c r="K30" s="1">
        <v>2946.3</v>
      </c>
      <c r="L30" s="1">
        <v>484.3</v>
      </c>
      <c r="M30" s="1">
        <v>0</v>
      </c>
      <c r="N30" s="1">
        <v>1269.0999999999999</v>
      </c>
      <c r="O30" s="1">
        <v>0</v>
      </c>
      <c r="P30" s="1">
        <v>0</v>
      </c>
      <c r="Q30" s="1">
        <v>4215.3999999999996</v>
      </c>
      <c r="R30" s="7">
        <f t="shared" si="5"/>
        <v>-622.1</v>
      </c>
      <c r="S30" s="3">
        <f t="shared" si="6"/>
        <v>-622</v>
      </c>
      <c r="T30" s="11"/>
      <c r="U30" s="1">
        <v>1</v>
      </c>
      <c r="V30" s="1">
        <v>1</v>
      </c>
    </row>
    <row r="31" spans="1:22" ht="40.5" customHeight="1" x14ac:dyDescent="0.25">
      <c r="A31" s="14" t="s">
        <v>27</v>
      </c>
      <c r="B31" s="1">
        <f>SUM(B12:B30)</f>
        <v>456020.2</v>
      </c>
      <c r="C31" s="1">
        <f>SUM(C12:C30)</f>
        <v>453311.9</v>
      </c>
      <c r="D31" s="1">
        <f t="shared" si="7"/>
        <v>99.4</v>
      </c>
      <c r="E31" s="1" t="s">
        <v>36</v>
      </c>
      <c r="F31" s="1">
        <f t="shared" ref="F31:S31" si="9">SUM(F12:F30)</f>
        <v>90472.2</v>
      </c>
      <c r="G31" s="1">
        <f t="shared" ref="G31" si="10">(F31+L31+M31)</f>
        <v>97412.7</v>
      </c>
      <c r="H31" s="1">
        <f t="shared" si="9"/>
        <v>90431.5</v>
      </c>
      <c r="I31" s="1">
        <f t="shared" si="3"/>
        <v>97372</v>
      </c>
      <c r="J31" s="1">
        <f t="shared" si="9"/>
        <v>80730.8</v>
      </c>
      <c r="K31" s="1">
        <f t="shared" si="9"/>
        <v>54577.3</v>
      </c>
      <c r="L31" s="1">
        <f t="shared" si="9"/>
        <v>2772.6</v>
      </c>
      <c r="M31" s="1">
        <f t="shared" si="9"/>
        <v>4167.8999999999996</v>
      </c>
      <c r="N31" s="1">
        <f t="shared" si="9"/>
        <v>26153.5</v>
      </c>
      <c r="O31" s="1">
        <v>0</v>
      </c>
      <c r="P31" s="1">
        <f t="shared" si="9"/>
        <v>0</v>
      </c>
      <c r="Q31" s="1">
        <f t="shared" si="9"/>
        <v>79373</v>
      </c>
      <c r="R31" s="7">
        <f t="shared" si="9"/>
        <v>-16681.900000000001</v>
      </c>
      <c r="S31" s="17">
        <f t="shared" si="9"/>
        <v>-17999</v>
      </c>
      <c r="T31" s="1"/>
      <c r="U31" s="1">
        <f>SUM(U12:U30)</f>
        <v>20</v>
      </c>
      <c r="V31" s="1">
        <f>SUM(V12:V30)</f>
        <v>23.5</v>
      </c>
    </row>
    <row r="32" spans="1:22" ht="60" customHeight="1" x14ac:dyDescent="0.25">
      <c r="A32" s="13" t="s">
        <v>44</v>
      </c>
      <c r="B32" s="7">
        <v>766514.3</v>
      </c>
      <c r="C32" s="7">
        <v>766514.3</v>
      </c>
      <c r="D32" s="7">
        <f>C32/B32*100</f>
        <v>100</v>
      </c>
      <c r="E32" s="7">
        <v>10.1</v>
      </c>
      <c r="F32" s="7">
        <f t="shared" si="8"/>
        <v>77417.899999999994</v>
      </c>
      <c r="G32" s="7">
        <f>(F32+L32+M32+P32+O32)</f>
        <v>80832.3</v>
      </c>
      <c r="H32" s="7">
        <f t="shared" si="2"/>
        <v>77417.899999999994</v>
      </c>
      <c r="I32" s="7">
        <f>(H32+L32+M32+P32+O32)</f>
        <v>80832.3</v>
      </c>
      <c r="J32" s="7">
        <f>K32+N32</f>
        <v>70968.899999999994</v>
      </c>
      <c r="K32" s="7">
        <v>9339.4</v>
      </c>
      <c r="L32" s="7">
        <v>1231.2</v>
      </c>
      <c r="M32" s="7">
        <v>0</v>
      </c>
      <c r="N32" s="7">
        <v>61629.5</v>
      </c>
      <c r="O32" s="7">
        <v>1749.5</v>
      </c>
      <c r="P32" s="7">
        <v>433.7</v>
      </c>
      <c r="Q32" s="7">
        <v>70967.399999999994</v>
      </c>
      <c r="R32" s="7">
        <f>J32-G32</f>
        <v>-9863.4</v>
      </c>
      <c r="S32" s="17">
        <f>Q32-I32</f>
        <v>-9864.9</v>
      </c>
      <c r="T32" s="7"/>
      <c r="U32" s="7">
        <v>2</v>
      </c>
      <c r="V32" s="7">
        <v>36</v>
      </c>
    </row>
    <row r="33" spans="1:22" ht="40.5" customHeight="1" x14ac:dyDescent="0.25">
      <c r="A33" s="14" t="s">
        <v>45</v>
      </c>
      <c r="B33" s="1">
        <f>B31+B32</f>
        <v>1222534.5</v>
      </c>
      <c r="C33" s="1">
        <f>C31+C32</f>
        <v>1219826.2</v>
      </c>
      <c r="D33" s="1">
        <f t="shared" si="7"/>
        <v>99.8</v>
      </c>
      <c r="E33" s="1" t="s">
        <v>36</v>
      </c>
      <c r="F33" s="1">
        <f t="shared" ref="F33:S33" si="11">F31+F32</f>
        <v>167890.1</v>
      </c>
      <c r="G33" s="1">
        <f>(F33+L33+M33+P33+O33)</f>
        <v>178245</v>
      </c>
      <c r="H33" s="1">
        <f t="shared" si="11"/>
        <v>167849.4</v>
      </c>
      <c r="I33" s="1">
        <f>(H33+L33+M33+P33+O33)</f>
        <v>178204.3</v>
      </c>
      <c r="J33" s="1">
        <f t="shared" si="11"/>
        <v>151699.70000000001</v>
      </c>
      <c r="K33" s="1">
        <f t="shared" si="11"/>
        <v>63916.7</v>
      </c>
      <c r="L33" s="1">
        <f t="shared" si="11"/>
        <v>4003.8</v>
      </c>
      <c r="M33" s="1">
        <f t="shared" si="11"/>
        <v>4167.8999999999996</v>
      </c>
      <c r="N33" s="1">
        <f t="shared" si="11"/>
        <v>87783</v>
      </c>
      <c r="O33" s="1">
        <f t="shared" si="11"/>
        <v>1749.5</v>
      </c>
      <c r="P33" s="1">
        <f t="shared" si="11"/>
        <v>433.7</v>
      </c>
      <c r="Q33" s="1">
        <f t="shared" si="11"/>
        <v>150340.4</v>
      </c>
      <c r="R33" s="7">
        <f t="shared" si="11"/>
        <v>-26545.3</v>
      </c>
      <c r="S33" s="17">
        <f t="shared" si="11"/>
        <v>-27863.9</v>
      </c>
      <c r="T33" s="1"/>
      <c r="U33" s="1">
        <f>U31+U32</f>
        <v>22</v>
      </c>
      <c r="V33" s="1">
        <f>V31+V32</f>
        <v>59.5</v>
      </c>
    </row>
    <row r="34" spans="1:22" ht="26.25" customHeight="1" x14ac:dyDescent="0.25">
      <c r="A34" s="6" t="s">
        <v>38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5"/>
      <c r="S34" s="4"/>
      <c r="T34" s="4"/>
      <c r="U34" s="4"/>
      <c r="V34" s="4"/>
    </row>
    <row r="35" spans="1:22" ht="18.75" x14ac:dyDescent="0.3">
      <c r="A35" s="62" t="s">
        <v>37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</row>
  </sheetData>
  <mergeCells count="29">
    <mergeCell ref="A35:V35"/>
    <mergeCell ref="Q4:Q10"/>
    <mergeCell ref="R4:S7"/>
    <mergeCell ref="U4:U10"/>
    <mergeCell ref="V4:V10"/>
    <mergeCell ref="J8:J10"/>
    <mergeCell ref="K8:P8"/>
    <mergeCell ref="R8:R10"/>
    <mergeCell ref="S8:S10"/>
    <mergeCell ref="K9:K10"/>
    <mergeCell ref="L9:M9"/>
    <mergeCell ref="E4:E10"/>
    <mergeCell ref="F4:F10"/>
    <mergeCell ref="G4:G10"/>
    <mergeCell ref="H4:H10"/>
    <mergeCell ref="I4:I10"/>
    <mergeCell ref="J4:P7"/>
    <mergeCell ref="N9:N10"/>
    <mergeCell ref="O9:P9"/>
    <mergeCell ref="I1:L1"/>
    <mergeCell ref="A2:W2"/>
    <mergeCell ref="A3:A10"/>
    <mergeCell ref="B3:D3"/>
    <mergeCell ref="E3:S3"/>
    <mergeCell ref="T3:T10"/>
    <mergeCell ref="U3:V3"/>
    <mergeCell ref="B4:B10"/>
    <mergeCell ref="C4:C10"/>
    <mergeCell ref="D4:D10"/>
  </mergeCells>
  <pageMargins left="0.70866141732283472" right="0.70866141732283472" top="0.74803149606299213" bottom="0.74803149606299213" header="0.31496062992125984" footer="0.31496062992125984"/>
  <pageSetup paperSize="8" scale="3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workbookViewId="0">
      <pane xSplit="1" ySplit="7" topLeftCell="C28" activePane="bottomRight" state="frozen"/>
      <selection pane="topRight" activeCell="B1" sqref="B1"/>
      <selection pane="bottomLeft" activeCell="A8" sqref="A8"/>
      <selection pane="bottomRight" activeCell="C29" sqref="C29"/>
    </sheetView>
  </sheetViews>
  <sheetFormatPr defaultRowHeight="15" x14ac:dyDescent="0.25"/>
  <cols>
    <col min="1" max="1" width="33.42578125" customWidth="1"/>
    <col min="2" max="5" width="15" customWidth="1"/>
    <col min="6" max="6" width="13.28515625" customWidth="1"/>
    <col min="7" max="7" width="16.28515625" customWidth="1"/>
    <col min="8" max="8" width="19.28515625" customWidth="1"/>
    <col min="9" max="9" width="18.42578125" customWidth="1"/>
    <col min="10" max="10" width="19" customWidth="1"/>
    <col min="11" max="11" width="16.85546875" customWidth="1"/>
    <col min="12" max="12" width="19.85546875" customWidth="1"/>
    <col min="13" max="13" width="18.42578125" customWidth="1"/>
    <col min="14" max="14" width="18.85546875" customWidth="1"/>
    <col min="15" max="15" width="18.42578125" customWidth="1"/>
    <col min="16" max="16" width="18.5703125" customWidth="1"/>
    <col min="17" max="17" width="18" customWidth="1"/>
  </cols>
  <sheetData>
    <row r="1" spans="1:17" ht="15" customHeight="1" x14ac:dyDescent="0.25">
      <c r="A1" s="96" t="s">
        <v>98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51.75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ht="58.5" customHeight="1" x14ac:dyDescent="0.25">
      <c r="A3" s="63" t="s">
        <v>55</v>
      </c>
      <c r="B3" s="98" t="s">
        <v>56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1:17" ht="115.5" customHeight="1" x14ac:dyDescent="0.25">
      <c r="A4" s="63"/>
      <c r="B4" s="99" t="s">
        <v>46</v>
      </c>
      <c r="C4" s="99"/>
      <c r="D4" s="99"/>
      <c r="E4" s="99"/>
      <c r="F4" s="99"/>
      <c r="G4" s="100"/>
      <c r="H4" s="98" t="s">
        <v>47</v>
      </c>
      <c r="I4" s="98"/>
      <c r="J4" s="98" t="s">
        <v>48</v>
      </c>
      <c r="K4" s="98"/>
      <c r="L4" s="98" t="s">
        <v>49</v>
      </c>
      <c r="M4" s="98"/>
      <c r="N4" s="98" t="s">
        <v>50</v>
      </c>
      <c r="O4" s="98"/>
      <c r="P4" s="98" t="s">
        <v>64</v>
      </c>
      <c r="Q4" s="98" t="s">
        <v>65</v>
      </c>
    </row>
    <row r="5" spans="1:17" ht="15" customHeight="1" x14ac:dyDescent="0.25">
      <c r="A5" s="63"/>
      <c r="B5" s="101" t="s">
        <v>67</v>
      </c>
      <c r="C5" s="101" t="s">
        <v>83</v>
      </c>
      <c r="D5" s="101" t="s">
        <v>91</v>
      </c>
      <c r="E5" s="101" t="s">
        <v>99</v>
      </c>
      <c r="F5" s="101" t="s">
        <v>100</v>
      </c>
      <c r="G5" s="102" t="s">
        <v>58</v>
      </c>
      <c r="H5" s="92" t="s">
        <v>51</v>
      </c>
      <c r="I5" s="92" t="s">
        <v>52</v>
      </c>
      <c r="J5" s="92" t="s">
        <v>51</v>
      </c>
      <c r="K5" s="92" t="s">
        <v>52</v>
      </c>
      <c r="L5" s="92" t="s">
        <v>51</v>
      </c>
      <c r="M5" s="92" t="s">
        <v>52</v>
      </c>
      <c r="N5" s="92" t="s">
        <v>51</v>
      </c>
      <c r="O5" s="92" t="s">
        <v>52</v>
      </c>
      <c r="P5" s="98"/>
      <c r="Q5" s="98"/>
    </row>
    <row r="6" spans="1:17" x14ac:dyDescent="0.25">
      <c r="A6" s="63"/>
      <c r="B6" s="101"/>
      <c r="C6" s="101"/>
      <c r="D6" s="101"/>
      <c r="E6" s="101"/>
      <c r="F6" s="101"/>
      <c r="G6" s="103"/>
      <c r="H6" s="92"/>
      <c r="I6" s="92"/>
      <c r="J6" s="92"/>
      <c r="K6" s="92"/>
      <c r="L6" s="92"/>
      <c r="M6" s="92"/>
      <c r="N6" s="92"/>
      <c r="O6" s="92"/>
      <c r="P6" s="98"/>
      <c r="Q6" s="98"/>
    </row>
    <row r="7" spans="1:17" ht="54" customHeight="1" x14ac:dyDescent="0.25">
      <c r="A7" s="63"/>
      <c r="B7" s="101"/>
      <c r="C7" s="101"/>
      <c r="D7" s="101"/>
      <c r="E7" s="101"/>
      <c r="F7" s="101"/>
      <c r="G7" s="104"/>
      <c r="H7" s="92"/>
      <c r="I7" s="92"/>
      <c r="J7" s="92"/>
      <c r="K7" s="92"/>
      <c r="L7" s="92"/>
      <c r="M7" s="92"/>
      <c r="N7" s="92"/>
      <c r="O7" s="92"/>
      <c r="P7" s="98"/>
      <c r="Q7" s="98"/>
    </row>
    <row r="8" spans="1:17" ht="15" customHeight="1" x14ac:dyDescent="0.25">
      <c r="A8" s="93">
        <v>1</v>
      </c>
      <c r="B8" s="94">
        <v>2</v>
      </c>
      <c r="C8" s="94" t="s">
        <v>57</v>
      </c>
      <c r="D8" s="94" t="s">
        <v>86</v>
      </c>
      <c r="E8" s="94" t="s">
        <v>95</v>
      </c>
      <c r="F8" s="94" t="s">
        <v>101</v>
      </c>
      <c r="G8" s="94" t="s">
        <v>102</v>
      </c>
      <c r="H8" s="91">
        <v>3</v>
      </c>
      <c r="I8" s="91">
        <v>4</v>
      </c>
      <c r="J8" s="91">
        <v>5</v>
      </c>
      <c r="K8" s="91">
        <v>6</v>
      </c>
      <c r="L8" s="91">
        <v>7</v>
      </c>
      <c r="M8" s="91">
        <v>8</v>
      </c>
      <c r="N8" s="91" t="s">
        <v>53</v>
      </c>
      <c r="O8" s="91" t="s">
        <v>54</v>
      </c>
      <c r="P8" s="91">
        <v>11</v>
      </c>
      <c r="Q8" s="91">
        <v>12</v>
      </c>
    </row>
    <row r="9" spans="1:17" ht="10.5" customHeight="1" x14ac:dyDescent="0.25">
      <c r="A9" s="93"/>
      <c r="B9" s="95"/>
      <c r="C9" s="95"/>
      <c r="D9" s="105"/>
      <c r="E9" s="95"/>
      <c r="F9" s="95"/>
      <c r="G9" s="95"/>
      <c r="H9" s="91"/>
      <c r="I9" s="91"/>
      <c r="J9" s="91"/>
      <c r="K9" s="91"/>
      <c r="L9" s="91"/>
      <c r="M9" s="91"/>
      <c r="N9" s="91"/>
      <c r="O9" s="91"/>
      <c r="P9" s="91"/>
      <c r="Q9" s="91"/>
    </row>
    <row r="10" spans="1:17" ht="15" hidden="1" customHeight="1" x14ac:dyDescent="0.25">
      <c r="A10" s="93"/>
      <c r="B10" s="26"/>
      <c r="C10" s="26"/>
      <c r="D10" s="26"/>
      <c r="E10" s="26"/>
      <c r="F10" s="26"/>
      <c r="G10" s="26"/>
      <c r="H10" s="91"/>
      <c r="I10" s="91"/>
      <c r="J10" s="91"/>
      <c r="K10" s="91"/>
      <c r="L10" s="91"/>
      <c r="M10" s="91"/>
      <c r="N10" s="91"/>
      <c r="O10" s="91"/>
      <c r="P10" s="91"/>
      <c r="Q10" s="91"/>
    </row>
    <row r="11" spans="1:17" ht="56.25" x14ac:dyDescent="0.25">
      <c r="A11" s="20" t="s">
        <v>10</v>
      </c>
      <c r="B11" s="7">
        <v>71912.2</v>
      </c>
      <c r="C11" s="7">
        <v>75886.8</v>
      </c>
      <c r="D11" s="7">
        <v>76372.800000000003</v>
      </c>
      <c r="E11" s="7">
        <v>78430.100000000006</v>
      </c>
      <c r="F11" s="7">
        <v>74700</v>
      </c>
      <c r="G11" s="7">
        <f t="shared" ref="G11:G28" si="0">F11/E11*100</f>
        <v>95.2</v>
      </c>
      <c r="H11" s="7">
        <v>28656.5</v>
      </c>
      <c r="I11" s="7">
        <v>28457.5</v>
      </c>
      <c r="J11" s="7">
        <v>4179.7</v>
      </c>
      <c r="K11" s="7">
        <v>4179.7</v>
      </c>
      <c r="L11" s="7">
        <v>28590</v>
      </c>
      <c r="M11" s="7">
        <v>28590</v>
      </c>
      <c r="N11" s="1">
        <f t="shared" ref="N11:O28" si="1">E11+H11+J11+L11</f>
        <v>139856.29999999999</v>
      </c>
      <c r="O11" s="1">
        <f>F11+I11+K11+M11</f>
        <v>135927.20000000001</v>
      </c>
      <c r="P11" s="1">
        <v>2</v>
      </c>
      <c r="Q11" s="1">
        <v>3</v>
      </c>
    </row>
    <row r="12" spans="1:17" ht="18.75" x14ac:dyDescent="0.25">
      <c r="A12" s="20" t="s">
        <v>43</v>
      </c>
      <c r="B12" s="7">
        <v>6605.5</v>
      </c>
      <c r="C12" s="7">
        <v>7177.3</v>
      </c>
      <c r="D12" s="7">
        <v>7177.3</v>
      </c>
      <c r="E12" s="7">
        <v>6740</v>
      </c>
      <c r="F12" s="7">
        <v>6740</v>
      </c>
      <c r="G12" s="7">
        <f t="shared" si="0"/>
        <v>100</v>
      </c>
      <c r="H12" s="7">
        <v>523.5</v>
      </c>
      <c r="I12" s="7">
        <v>523.5</v>
      </c>
      <c r="J12" s="7">
        <v>0</v>
      </c>
      <c r="K12" s="7">
        <v>0</v>
      </c>
      <c r="L12" s="7">
        <v>3230.9</v>
      </c>
      <c r="M12" s="7">
        <v>3230.9</v>
      </c>
      <c r="N12" s="1">
        <f t="shared" si="1"/>
        <v>10494.4</v>
      </c>
      <c r="O12" s="1">
        <f t="shared" ref="O12:O32" si="2">F12+I12+K12+M12</f>
        <v>10494.4</v>
      </c>
      <c r="P12" s="1">
        <v>1</v>
      </c>
      <c r="Q12" s="7">
        <v>1</v>
      </c>
    </row>
    <row r="13" spans="1:17" ht="27.75" customHeight="1" x14ac:dyDescent="0.25">
      <c r="A13" s="21" t="s">
        <v>11</v>
      </c>
      <c r="B13" s="7">
        <v>7037.1</v>
      </c>
      <c r="C13" s="7">
        <v>7037.1</v>
      </c>
      <c r="D13" s="7">
        <v>7069.6</v>
      </c>
      <c r="E13" s="7">
        <v>7538.8</v>
      </c>
      <c r="F13" s="7">
        <v>7538.8</v>
      </c>
      <c r="G13" s="7">
        <f t="shared" si="0"/>
        <v>100</v>
      </c>
      <c r="H13" s="7">
        <v>2145.9</v>
      </c>
      <c r="I13" s="7">
        <v>2145.9</v>
      </c>
      <c r="J13" s="7">
        <v>798.2</v>
      </c>
      <c r="K13" s="7">
        <v>798.2</v>
      </c>
      <c r="L13" s="7">
        <v>11055.9</v>
      </c>
      <c r="M13" s="7">
        <v>11055.9</v>
      </c>
      <c r="N13" s="1">
        <f t="shared" si="1"/>
        <v>21538.799999999999</v>
      </c>
      <c r="O13" s="1">
        <f t="shared" si="2"/>
        <v>21538.799999999999</v>
      </c>
      <c r="P13" s="1">
        <v>1</v>
      </c>
      <c r="Q13" s="1">
        <v>1</v>
      </c>
    </row>
    <row r="14" spans="1:17" ht="37.5" x14ac:dyDescent="0.25">
      <c r="A14" s="21" t="s">
        <v>12</v>
      </c>
      <c r="B14" s="7">
        <v>6233.3</v>
      </c>
      <c r="C14" s="7">
        <v>6233.3</v>
      </c>
      <c r="D14" s="7">
        <v>5489.5</v>
      </c>
      <c r="E14" s="7">
        <v>6353</v>
      </c>
      <c r="F14" s="7">
        <v>6353</v>
      </c>
      <c r="G14" s="7">
        <f t="shared" si="0"/>
        <v>100</v>
      </c>
      <c r="H14" s="7">
        <v>3004.9</v>
      </c>
      <c r="I14" s="7">
        <v>3004.9</v>
      </c>
      <c r="J14" s="7">
        <v>2818</v>
      </c>
      <c r="K14" s="7">
        <v>2818</v>
      </c>
      <c r="L14" s="7">
        <v>12346.7</v>
      </c>
      <c r="M14" s="7">
        <v>12346.7</v>
      </c>
      <c r="N14" s="1">
        <f t="shared" si="1"/>
        <v>24522.6</v>
      </c>
      <c r="O14" s="1">
        <f t="shared" si="2"/>
        <v>24522.6</v>
      </c>
      <c r="P14" s="1">
        <v>1</v>
      </c>
      <c r="Q14" s="1">
        <v>1</v>
      </c>
    </row>
    <row r="15" spans="1:17" ht="18.75" x14ac:dyDescent="0.25">
      <c r="A15" s="21" t="s">
        <v>13</v>
      </c>
      <c r="B15" s="7">
        <v>4290.6000000000004</v>
      </c>
      <c r="C15" s="7">
        <v>4290.6000000000004</v>
      </c>
      <c r="D15" s="7">
        <v>4290.6000000000004</v>
      </c>
      <c r="E15" s="7">
        <v>4290.6000000000004</v>
      </c>
      <c r="F15" s="7">
        <v>4290.6000000000004</v>
      </c>
      <c r="G15" s="7">
        <f t="shared" si="0"/>
        <v>100</v>
      </c>
      <c r="H15" s="7">
        <v>5022</v>
      </c>
      <c r="I15" s="7">
        <v>5022</v>
      </c>
      <c r="J15" s="7">
        <v>7483.4</v>
      </c>
      <c r="K15" s="7">
        <v>7483.4</v>
      </c>
      <c r="L15" s="7">
        <v>4375.6000000000004</v>
      </c>
      <c r="M15" s="7">
        <v>4375.6000000000004</v>
      </c>
      <c r="N15" s="1">
        <f t="shared" si="1"/>
        <v>21171.599999999999</v>
      </c>
      <c r="O15" s="1">
        <f t="shared" si="2"/>
        <v>21171.599999999999</v>
      </c>
      <c r="P15" s="1">
        <v>1</v>
      </c>
      <c r="Q15" s="1">
        <v>2</v>
      </c>
    </row>
    <row r="16" spans="1:17" ht="28.5" customHeight="1" x14ac:dyDescent="0.25">
      <c r="A16" s="21" t="s">
        <v>15</v>
      </c>
      <c r="B16" s="7">
        <v>1188.2</v>
      </c>
      <c r="C16" s="7">
        <v>1228.2</v>
      </c>
      <c r="D16" s="7">
        <v>1609.7</v>
      </c>
      <c r="E16" s="7">
        <v>1609.7</v>
      </c>
      <c r="F16" s="7">
        <v>1876.5</v>
      </c>
      <c r="G16" s="7">
        <f t="shared" si="0"/>
        <v>116.6</v>
      </c>
      <c r="H16" s="7">
        <v>2191.9</v>
      </c>
      <c r="I16" s="7">
        <v>2191.9</v>
      </c>
      <c r="J16" s="7">
        <v>3386.1</v>
      </c>
      <c r="K16" s="7">
        <v>3386.1</v>
      </c>
      <c r="L16" s="7">
        <v>8519.2999999999993</v>
      </c>
      <c r="M16" s="7">
        <v>8519.2999999999993</v>
      </c>
      <c r="N16" s="1">
        <f t="shared" si="1"/>
        <v>15707</v>
      </c>
      <c r="O16" s="1">
        <f t="shared" si="2"/>
        <v>15973.8</v>
      </c>
      <c r="P16" s="1">
        <v>1</v>
      </c>
      <c r="Q16" s="1">
        <v>2</v>
      </c>
    </row>
    <row r="17" spans="1:17" ht="18.75" x14ac:dyDescent="0.25">
      <c r="A17" s="21" t="s">
        <v>16</v>
      </c>
      <c r="B17" s="7">
        <v>577.70000000000005</v>
      </c>
      <c r="C17" s="7">
        <v>577.70000000000005</v>
      </c>
      <c r="D17" s="7">
        <v>577.70000000000005</v>
      </c>
      <c r="E17" s="7">
        <v>577.70000000000005</v>
      </c>
      <c r="F17" s="7">
        <v>466.7</v>
      </c>
      <c r="G17" s="7">
        <f t="shared" si="0"/>
        <v>80.8</v>
      </c>
      <c r="H17" s="7">
        <v>1789.9</v>
      </c>
      <c r="I17" s="7">
        <v>1789.9</v>
      </c>
      <c r="J17" s="7">
        <v>3402.8</v>
      </c>
      <c r="K17" s="7">
        <v>3402.8</v>
      </c>
      <c r="L17" s="7">
        <v>8289.6</v>
      </c>
      <c r="M17" s="7">
        <v>8289.6</v>
      </c>
      <c r="N17" s="1">
        <f t="shared" si="1"/>
        <v>14060</v>
      </c>
      <c r="O17" s="1">
        <f t="shared" si="2"/>
        <v>13949</v>
      </c>
      <c r="P17" s="1">
        <v>1</v>
      </c>
      <c r="Q17" s="1">
        <v>0.5</v>
      </c>
    </row>
    <row r="18" spans="1:17" ht="18.75" x14ac:dyDescent="0.25">
      <c r="A18" s="21" t="s">
        <v>14</v>
      </c>
      <c r="B18" s="7">
        <v>2510.6</v>
      </c>
      <c r="C18" s="7">
        <v>2510.6</v>
      </c>
      <c r="D18" s="7">
        <v>2510.6</v>
      </c>
      <c r="E18" s="7">
        <v>2515.9</v>
      </c>
      <c r="F18" s="7">
        <v>2600</v>
      </c>
      <c r="G18" s="7">
        <f t="shared" si="0"/>
        <v>103.3</v>
      </c>
      <c r="H18" s="7">
        <v>1199.0999999999999</v>
      </c>
      <c r="I18" s="7">
        <v>1153.8</v>
      </c>
      <c r="J18" s="7">
        <v>1484.8</v>
      </c>
      <c r="K18" s="7">
        <v>1484.8</v>
      </c>
      <c r="L18" s="7">
        <v>5302.8</v>
      </c>
      <c r="M18" s="7">
        <v>5302.8</v>
      </c>
      <c r="N18" s="1">
        <f t="shared" si="1"/>
        <v>10502.6</v>
      </c>
      <c r="O18" s="1">
        <f t="shared" si="1"/>
        <v>10541.4</v>
      </c>
      <c r="P18" s="1">
        <v>1</v>
      </c>
      <c r="Q18" s="1">
        <v>1</v>
      </c>
    </row>
    <row r="19" spans="1:17" ht="41.25" customHeight="1" x14ac:dyDescent="0.25">
      <c r="A19" s="21" t="s">
        <v>17</v>
      </c>
      <c r="B19" s="7">
        <v>1424.3</v>
      </c>
      <c r="C19" s="7">
        <v>1424.3</v>
      </c>
      <c r="D19" s="7">
        <v>1424.3</v>
      </c>
      <c r="E19" s="7">
        <v>1424.3</v>
      </c>
      <c r="F19" s="7">
        <v>1436.3</v>
      </c>
      <c r="G19" s="7">
        <f t="shared" si="0"/>
        <v>100.8</v>
      </c>
      <c r="H19" s="7">
        <v>3049.8</v>
      </c>
      <c r="I19" s="7">
        <v>3049.8</v>
      </c>
      <c r="J19" s="7">
        <v>4748</v>
      </c>
      <c r="K19" s="7">
        <v>4748</v>
      </c>
      <c r="L19" s="7">
        <v>6384.4</v>
      </c>
      <c r="M19" s="7">
        <v>6384.4</v>
      </c>
      <c r="N19" s="1">
        <f t="shared" si="1"/>
        <v>15606.5</v>
      </c>
      <c r="O19" s="1">
        <f t="shared" si="2"/>
        <v>15618.5</v>
      </c>
      <c r="P19" s="1">
        <v>1</v>
      </c>
      <c r="Q19" s="1">
        <v>1</v>
      </c>
    </row>
    <row r="20" spans="1:17" ht="27" customHeight="1" x14ac:dyDescent="0.25">
      <c r="A20" s="21" t="s">
        <v>18</v>
      </c>
      <c r="B20" s="7">
        <v>2473.9</v>
      </c>
      <c r="C20" s="7">
        <v>2473.9</v>
      </c>
      <c r="D20" s="7">
        <v>2473.9</v>
      </c>
      <c r="E20" s="7">
        <v>2473.9</v>
      </c>
      <c r="F20" s="7">
        <v>2473.9</v>
      </c>
      <c r="G20" s="7">
        <f t="shared" si="0"/>
        <v>100</v>
      </c>
      <c r="H20" s="7">
        <v>3112.6</v>
      </c>
      <c r="I20" s="7">
        <v>3112.6</v>
      </c>
      <c r="J20" s="7">
        <v>4331.3999999999996</v>
      </c>
      <c r="K20" s="7">
        <v>4331.3999999999996</v>
      </c>
      <c r="L20" s="7">
        <v>5817.2</v>
      </c>
      <c r="M20" s="7">
        <v>5817.2</v>
      </c>
      <c r="N20" s="1">
        <f t="shared" si="1"/>
        <v>15735.1</v>
      </c>
      <c r="O20" s="1">
        <f t="shared" si="2"/>
        <v>15735.1</v>
      </c>
      <c r="P20" s="1">
        <v>1</v>
      </c>
      <c r="Q20" s="1">
        <v>1</v>
      </c>
    </row>
    <row r="21" spans="1:17" ht="24" customHeight="1" x14ac:dyDescent="0.25">
      <c r="A21" s="21" t="s">
        <v>19</v>
      </c>
      <c r="B21" s="7">
        <v>6988.1</v>
      </c>
      <c r="C21" s="7">
        <v>6988.1</v>
      </c>
      <c r="D21" s="7">
        <v>6988.1</v>
      </c>
      <c r="E21" s="7">
        <v>6988.1</v>
      </c>
      <c r="F21" s="7">
        <v>6988.1</v>
      </c>
      <c r="G21" s="7">
        <f t="shared" si="0"/>
        <v>100</v>
      </c>
      <c r="H21" s="7">
        <v>3126.7</v>
      </c>
      <c r="I21" s="7">
        <v>3126.7</v>
      </c>
      <c r="J21" s="7">
        <v>3496.8</v>
      </c>
      <c r="K21" s="7">
        <v>3496.8</v>
      </c>
      <c r="L21" s="7">
        <v>7122.4</v>
      </c>
      <c r="M21" s="7">
        <v>7122.4</v>
      </c>
      <c r="N21" s="1">
        <f t="shared" si="1"/>
        <v>20734</v>
      </c>
      <c r="O21" s="1">
        <f>F21+I21+K21+M21</f>
        <v>20734</v>
      </c>
      <c r="P21" s="1">
        <v>1</v>
      </c>
      <c r="Q21" s="1">
        <v>2</v>
      </c>
    </row>
    <row r="22" spans="1:17" ht="40.5" customHeight="1" x14ac:dyDescent="0.25">
      <c r="A22" s="21" t="s">
        <v>20</v>
      </c>
      <c r="B22" s="7">
        <v>6038.8</v>
      </c>
      <c r="C22" s="7">
        <v>6038.8</v>
      </c>
      <c r="D22" s="7">
        <v>6038.8</v>
      </c>
      <c r="E22" s="7">
        <v>6038.8</v>
      </c>
      <c r="F22" s="7">
        <v>6038.8</v>
      </c>
      <c r="G22" s="7">
        <f t="shared" si="0"/>
        <v>100</v>
      </c>
      <c r="H22" s="7">
        <v>6040.5</v>
      </c>
      <c r="I22" s="7">
        <v>6040.5</v>
      </c>
      <c r="J22" s="7">
        <v>7702.7</v>
      </c>
      <c r="K22" s="7">
        <v>7702.7</v>
      </c>
      <c r="L22" s="7">
        <v>7125.1</v>
      </c>
      <c r="M22" s="7">
        <v>7125.1</v>
      </c>
      <c r="N22" s="1">
        <f t="shared" si="1"/>
        <v>26907.1</v>
      </c>
      <c r="O22" s="1">
        <f t="shared" si="2"/>
        <v>26907.1</v>
      </c>
      <c r="P22" s="1">
        <v>1</v>
      </c>
      <c r="Q22" s="7">
        <v>1</v>
      </c>
    </row>
    <row r="23" spans="1:17" ht="48" customHeight="1" x14ac:dyDescent="0.25">
      <c r="A23" s="21" t="s">
        <v>28</v>
      </c>
      <c r="B23" s="7">
        <v>4808</v>
      </c>
      <c r="C23" s="7">
        <v>4808</v>
      </c>
      <c r="D23" s="7">
        <v>4808</v>
      </c>
      <c r="E23" s="7">
        <v>4108</v>
      </c>
      <c r="F23" s="7">
        <v>4100</v>
      </c>
      <c r="G23" s="7">
        <f t="shared" si="0"/>
        <v>99.8</v>
      </c>
      <c r="H23" s="7">
        <v>2010.4</v>
      </c>
      <c r="I23" s="7">
        <v>2010.4</v>
      </c>
      <c r="J23" s="7">
        <v>2288.6999999999998</v>
      </c>
      <c r="K23" s="7">
        <v>2288.6999999999998</v>
      </c>
      <c r="L23" s="7">
        <v>9835.5</v>
      </c>
      <c r="M23" s="7">
        <v>9835.5</v>
      </c>
      <c r="N23" s="1">
        <f t="shared" si="1"/>
        <v>18242.599999999999</v>
      </c>
      <c r="O23" s="1">
        <f t="shared" si="2"/>
        <v>18234.599999999999</v>
      </c>
      <c r="P23" s="1">
        <v>1</v>
      </c>
      <c r="Q23" s="1">
        <v>1</v>
      </c>
    </row>
    <row r="24" spans="1:17" ht="42" customHeight="1" x14ac:dyDescent="0.25">
      <c r="A24" s="21" t="s">
        <v>21</v>
      </c>
      <c r="B24" s="7">
        <v>3527.5</v>
      </c>
      <c r="C24" s="7">
        <v>3727.5</v>
      </c>
      <c r="D24" s="7">
        <v>3886.6</v>
      </c>
      <c r="E24" s="7">
        <v>3886.6</v>
      </c>
      <c r="F24" s="7">
        <v>4082</v>
      </c>
      <c r="G24" s="7">
        <f t="shared" si="0"/>
        <v>105</v>
      </c>
      <c r="H24" s="7">
        <v>2282.6</v>
      </c>
      <c r="I24" s="7">
        <v>2282.6</v>
      </c>
      <c r="J24" s="7">
        <v>3184.3</v>
      </c>
      <c r="K24" s="7">
        <v>3184.3</v>
      </c>
      <c r="L24" s="7">
        <v>8705.4</v>
      </c>
      <c r="M24" s="7">
        <v>8705.4</v>
      </c>
      <c r="N24" s="1">
        <f t="shared" si="1"/>
        <v>18058.900000000001</v>
      </c>
      <c r="O24" s="1">
        <f t="shared" si="2"/>
        <v>18254.3</v>
      </c>
      <c r="P24" s="1">
        <v>1</v>
      </c>
      <c r="Q24" s="1">
        <v>1</v>
      </c>
    </row>
    <row r="25" spans="1:17" ht="38.25" customHeight="1" x14ac:dyDescent="0.25">
      <c r="A25" s="21" t="s">
        <v>22</v>
      </c>
      <c r="B25" s="7">
        <v>2923.1</v>
      </c>
      <c r="C25" s="7">
        <v>3360.7</v>
      </c>
      <c r="D25" s="7">
        <v>3360.7</v>
      </c>
      <c r="E25" s="7">
        <v>3360.7</v>
      </c>
      <c r="F25" s="7">
        <v>3706.6</v>
      </c>
      <c r="G25" s="7">
        <f t="shared" si="0"/>
        <v>110.3</v>
      </c>
      <c r="H25" s="7">
        <v>2660.3</v>
      </c>
      <c r="I25" s="7">
        <v>2660.3</v>
      </c>
      <c r="J25" s="7">
        <v>4245.6000000000004</v>
      </c>
      <c r="K25" s="7">
        <v>4245.6000000000004</v>
      </c>
      <c r="L25" s="7">
        <v>5401.7</v>
      </c>
      <c r="M25" s="7">
        <v>5401.7</v>
      </c>
      <c r="N25" s="1">
        <f t="shared" si="1"/>
        <v>15668.3</v>
      </c>
      <c r="O25" s="1">
        <f t="shared" si="2"/>
        <v>16014.2</v>
      </c>
      <c r="P25" s="1">
        <v>1</v>
      </c>
      <c r="Q25" s="1">
        <v>1</v>
      </c>
    </row>
    <row r="26" spans="1:17" ht="46.5" customHeight="1" x14ac:dyDescent="0.25">
      <c r="A26" s="21" t="s">
        <v>23</v>
      </c>
      <c r="B26" s="7">
        <v>19852</v>
      </c>
      <c r="C26" s="7">
        <v>19852</v>
      </c>
      <c r="D26" s="7">
        <v>19852</v>
      </c>
      <c r="E26" s="7">
        <v>19852</v>
      </c>
      <c r="F26" s="7">
        <v>19852</v>
      </c>
      <c r="G26" s="7">
        <f t="shared" si="0"/>
        <v>100</v>
      </c>
      <c r="H26" s="7">
        <v>2497</v>
      </c>
      <c r="I26" s="7">
        <v>2497</v>
      </c>
      <c r="J26" s="7">
        <v>0</v>
      </c>
      <c r="K26" s="7">
        <v>0</v>
      </c>
      <c r="L26" s="7">
        <v>0</v>
      </c>
      <c r="M26" s="7">
        <v>0</v>
      </c>
      <c r="N26" s="1">
        <f t="shared" si="1"/>
        <v>22349</v>
      </c>
      <c r="O26" s="1">
        <f t="shared" si="2"/>
        <v>22349</v>
      </c>
      <c r="P26" s="1">
        <v>1</v>
      </c>
      <c r="Q26" s="1">
        <v>1</v>
      </c>
    </row>
    <row r="27" spans="1:17" ht="38.25" customHeight="1" x14ac:dyDescent="0.25">
      <c r="A27" s="21" t="s">
        <v>24</v>
      </c>
      <c r="B27" s="7">
        <v>1714.1</v>
      </c>
      <c r="C27" s="7">
        <v>2059.1</v>
      </c>
      <c r="D27" s="7">
        <v>2469.3000000000002</v>
      </c>
      <c r="E27" s="7">
        <v>2628.2</v>
      </c>
      <c r="F27" s="7">
        <v>3109.6</v>
      </c>
      <c r="G27" s="7">
        <f t="shared" si="0"/>
        <v>118.3</v>
      </c>
      <c r="H27" s="7">
        <v>1704.7</v>
      </c>
      <c r="I27" s="7">
        <v>1704.7</v>
      </c>
      <c r="J27" s="7">
        <v>2760.8</v>
      </c>
      <c r="K27" s="7">
        <v>2760.8</v>
      </c>
      <c r="L27" s="7">
        <v>8569.1</v>
      </c>
      <c r="M27" s="7">
        <v>8569.1</v>
      </c>
      <c r="N27" s="1">
        <f t="shared" si="1"/>
        <v>15662.8</v>
      </c>
      <c r="O27" s="1">
        <f t="shared" si="2"/>
        <v>16144.2</v>
      </c>
      <c r="P27" s="1">
        <v>1</v>
      </c>
      <c r="Q27" s="1">
        <v>1</v>
      </c>
    </row>
    <row r="28" spans="1:17" ht="37.5" customHeight="1" x14ac:dyDescent="0.25">
      <c r="A28" s="21" t="s">
        <v>25</v>
      </c>
      <c r="B28" s="7">
        <v>1359.7</v>
      </c>
      <c r="C28" s="7">
        <v>1359.7</v>
      </c>
      <c r="D28" s="7">
        <v>1359.7</v>
      </c>
      <c r="E28" s="7">
        <v>1359.7</v>
      </c>
      <c r="F28" s="7">
        <v>1359.7</v>
      </c>
      <c r="G28" s="7">
        <f t="shared" si="0"/>
        <v>100</v>
      </c>
      <c r="H28" s="7">
        <v>1228.7</v>
      </c>
      <c r="I28" s="7">
        <v>1228.7</v>
      </c>
      <c r="J28" s="7">
        <v>2264.9</v>
      </c>
      <c r="K28" s="7">
        <v>2264.9</v>
      </c>
      <c r="L28" s="7">
        <v>8967.2000000000007</v>
      </c>
      <c r="M28" s="7">
        <v>8967.2000000000007</v>
      </c>
      <c r="N28" s="1">
        <f t="shared" si="1"/>
        <v>13820.5</v>
      </c>
      <c r="O28" s="1">
        <f t="shared" si="2"/>
        <v>13820.5</v>
      </c>
      <c r="P28" s="1">
        <v>1</v>
      </c>
      <c r="Q28" s="1">
        <v>1</v>
      </c>
    </row>
    <row r="29" spans="1:17" ht="39.75" customHeight="1" x14ac:dyDescent="0.25">
      <c r="A29" s="21" t="s">
        <v>26</v>
      </c>
      <c r="B29" s="7">
        <v>2395.6</v>
      </c>
      <c r="C29" s="7">
        <v>2395.6</v>
      </c>
      <c r="D29" s="7">
        <v>2395.6</v>
      </c>
      <c r="E29" s="7">
        <v>2321</v>
      </c>
      <c r="F29" s="7">
        <v>2320.5</v>
      </c>
      <c r="G29" s="7">
        <f>F29/E29*100</f>
        <v>100</v>
      </c>
      <c r="H29" s="7">
        <v>2156.1999999999998</v>
      </c>
      <c r="I29" s="7">
        <v>2156.1999999999998</v>
      </c>
      <c r="J29" s="7">
        <v>3229.3</v>
      </c>
      <c r="K29" s="7">
        <v>3229.3</v>
      </c>
      <c r="L29" s="7">
        <v>7675.9</v>
      </c>
      <c r="M29" s="7">
        <v>7675.9</v>
      </c>
      <c r="N29" s="1">
        <f>E29+H29+J29+L29</f>
        <v>15382.4</v>
      </c>
      <c r="O29" s="1">
        <f t="shared" si="2"/>
        <v>15381.9</v>
      </c>
      <c r="P29" s="1">
        <v>1</v>
      </c>
      <c r="Q29" s="1">
        <v>1</v>
      </c>
    </row>
    <row r="30" spans="1:17" ht="22.5" customHeight="1" x14ac:dyDescent="0.25">
      <c r="A30" s="22" t="s">
        <v>27</v>
      </c>
      <c r="B30" s="7">
        <f t="shared" ref="B30:Q30" si="3">SUM(B11:B29)</f>
        <v>153860.29999999999</v>
      </c>
      <c r="C30" s="7">
        <f t="shared" si="3"/>
        <v>159429.29999999999</v>
      </c>
      <c r="D30" s="7">
        <f t="shared" si="3"/>
        <v>160154.79999999999</v>
      </c>
      <c r="E30" s="7"/>
      <c r="F30" s="7">
        <f t="shared" si="3"/>
        <v>160033.1</v>
      </c>
      <c r="G30" s="7" t="e">
        <f t="shared" ref="G30:G32" si="4">F30/E30*100</f>
        <v>#DIV/0!</v>
      </c>
      <c r="H30" s="7">
        <f t="shared" si="3"/>
        <v>74403.199999999997</v>
      </c>
      <c r="I30" s="7">
        <f t="shared" si="3"/>
        <v>74158.899999999994</v>
      </c>
      <c r="J30" s="7">
        <f t="shared" si="3"/>
        <v>61805.5</v>
      </c>
      <c r="K30" s="7">
        <f t="shared" si="3"/>
        <v>61805.5</v>
      </c>
      <c r="L30" s="7">
        <f t="shared" si="3"/>
        <v>157314.70000000001</v>
      </c>
      <c r="M30" s="7">
        <f t="shared" si="3"/>
        <v>157314.70000000001</v>
      </c>
      <c r="N30" s="1">
        <f t="shared" ref="N30:N32" si="5">E30+H30+J30+L30</f>
        <v>293523.40000000002</v>
      </c>
      <c r="O30" s="1">
        <f t="shared" si="2"/>
        <v>453312.2</v>
      </c>
      <c r="P30" s="1">
        <f t="shared" si="3"/>
        <v>20</v>
      </c>
      <c r="Q30" s="1">
        <f t="shared" si="3"/>
        <v>23.5</v>
      </c>
    </row>
    <row r="31" spans="1:17" ht="40.5" customHeight="1" x14ac:dyDescent="0.25">
      <c r="A31" s="21" t="s">
        <v>44</v>
      </c>
      <c r="B31" s="7">
        <v>680734.7</v>
      </c>
      <c r="C31" s="7">
        <v>706567.1</v>
      </c>
      <c r="D31" s="7">
        <v>706567.1</v>
      </c>
      <c r="E31" s="7">
        <v>725335.4</v>
      </c>
      <c r="F31" s="7">
        <v>725335.4</v>
      </c>
      <c r="G31" s="7">
        <f t="shared" si="4"/>
        <v>100</v>
      </c>
      <c r="H31" s="7">
        <v>41178.9</v>
      </c>
      <c r="I31" s="7">
        <v>41178.9</v>
      </c>
      <c r="J31" s="7">
        <v>0</v>
      </c>
      <c r="K31" s="7">
        <v>0</v>
      </c>
      <c r="L31" s="7">
        <v>0</v>
      </c>
      <c r="M31" s="7">
        <v>0</v>
      </c>
      <c r="N31" s="1">
        <f t="shared" si="5"/>
        <v>766514.3</v>
      </c>
      <c r="O31" s="1">
        <f t="shared" si="2"/>
        <v>766514.3</v>
      </c>
      <c r="P31" s="1">
        <v>2</v>
      </c>
      <c r="Q31" s="7">
        <v>35</v>
      </c>
    </row>
    <row r="32" spans="1:17" ht="24.75" customHeight="1" x14ac:dyDescent="0.25">
      <c r="A32" s="23" t="s">
        <v>45</v>
      </c>
      <c r="B32" s="7">
        <f t="shared" ref="B32:Q32" si="6">B30+B31</f>
        <v>834595</v>
      </c>
      <c r="C32" s="7">
        <f t="shared" si="6"/>
        <v>865996.4</v>
      </c>
      <c r="D32" s="7">
        <f t="shared" si="6"/>
        <v>866721.9</v>
      </c>
      <c r="E32" s="7"/>
      <c r="F32" s="7">
        <f t="shared" si="6"/>
        <v>885368.5</v>
      </c>
      <c r="G32" s="7" t="e">
        <f t="shared" si="4"/>
        <v>#DIV/0!</v>
      </c>
      <c r="H32" s="7">
        <f t="shared" si="6"/>
        <v>115582.1</v>
      </c>
      <c r="I32" s="7">
        <f t="shared" si="6"/>
        <v>115337.8</v>
      </c>
      <c r="J32" s="7">
        <f t="shared" si="6"/>
        <v>61805.5</v>
      </c>
      <c r="K32" s="7">
        <f t="shared" si="6"/>
        <v>61805.5</v>
      </c>
      <c r="L32" s="7">
        <f t="shared" si="6"/>
        <v>157314.70000000001</v>
      </c>
      <c r="M32" s="7">
        <f t="shared" si="6"/>
        <v>157314.70000000001</v>
      </c>
      <c r="N32" s="1">
        <f t="shared" si="5"/>
        <v>334702.3</v>
      </c>
      <c r="O32" s="1">
        <f t="shared" si="2"/>
        <v>1219826.5</v>
      </c>
      <c r="P32" s="1">
        <f t="shared" si="6"/>
        <v>22</v>
      </c>
      <c r="Q32" s="1">
        <f t="shared" si="6"/>
        <v>58.5</v>
      </c>
    </row>
    <row r="33" spans="8:8" ht="15.75" x14ac:dyDescent="0.25">
      <c r="H33" s="19"/>
    </row>
  </sheetData>
  <mergeCells count="41">
    <mergeCell ref="A1:Q2"/>
    <mergeCell ref="A3:A7"/>
    <mergeCell ref="B3:Q3"/>
    <mergeCell ref="B4:G4"/>
    <mergeCell ref="H4:I4"/>
    <mergeCell ref="J4:K4"/>
    <mergeCell ref="L4:M4"/>
    <mergeCell ref="N4:O4"/>
    <mergeCell ref="P4:P7"/>
    <mergeCell ref="Q4:Q7"/>
    <mergeCell ref="L5:L7"/>
    <mergeCell ref="M5:M7"/>
    <mergeCell ref="N5:N7"/>
    <mergeCell ref="B5:B7"/>
    <mergeCell ref="C5:C7"/>
    <mergeCell ref="D5:D7"/>
    <mergeCell ref="F5:F7"/>
    <mergeCell ref="G5:G7"/>
    <mergeCell ref="H5:H7"/>
    <mergeCell ref="A8:A10"/>
    <mergeCell ref="B8:B9"/>
    <mergeCell ref="C8:C9"/>
    <mergeCell ref="D8:D9"/>
    <mergeCell ref="F8:F9"/>
    <mergeCell ref="E8:E9"/>
    <mergeCell ref="Q8:Q10"/>
    <mergeCell ref="E5:E7"/>
    <mergeCell ref="K8:K10"/>
    <mergeCell ref="L8:L10"/>
    <mergeCell ref="M8:M10"/>
    <mergeCell ref="N8:N10"/>
    <mergeCell ref="O8:O10"/>
    <mergeCell ref="P8:P10"/>
    <mergeCell ref="O5:O7"/>
    <mergeCell ref="G8:G9"/>
    <mergeCell ref="H8:H10"/>
    <mergeCell ref="I8:I10"/>
    <mergeCell ref="J8:J10"/>
    <mergeCell ref="I5:I7"/>
    <mergeCell ref="J5:J7"/>
    <mergeCell ref="K5:K7"/>
  </mergeCells>
  <pageMargins left="0.51181102362204722" right="0.19685039370078741" top="0.35433070866141736" bottom="0.35433070866141736" header="0.31496062992125984" footer="0.31496062992125984"/>
  <pageSetup paperSize="9" scale="46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topLeftCell="A7" zoomScaleNormal="100" workbookViewId="0">
      <pane xSplit="1" ySplit="5" topLeftCell="B12" activePane="bottomRight" state="frozen"/>
      <selection activeCell="A7" sqref="A7"/>
      <selection pane="topRight" activeCell="B7" sqref="B7"/>
      <selection pane="bottomLeft" activeCell="A12" sqref="A12"/>
      <selection pane="bottomRight" activeCell="P22" sqref="P22"/>
    </sheetView>
  </sheetViews>
  <sheetFormatPr defaultRowHeight="15" x14ac:dyDescent="0.25"/>
  <cols>
    <col min="1" max="1" width="38.85546875" customWidth="1"/>
    <col min="2" max="2" width="27.42578125" customWidth="1"/>
    <col min="3" max="3" width="24.5703125" customWidth="1"/>
    <col min="4" max="4" width="17.42578125" customWidth="1"/>
    <col min="5" max="5" width="28.7109375" customWidth="1"/>
    <col min="6" max="6" width="17.42578125" customWidth="1"/>
    <col min="7" max="7" width="21.85546875" customWidth="1"/>
    <col min="8" max="8" width="30.5703125" customWidth="1"/>
    <col min="9" max="9" width="34.7109375" customWidth="1"/>
    <col min="10" max="10" width="22.28515625" customWidth="1"/>
    <col min="11" max="11" width="20.42578125" customWidth="1"/>
    <col min="12" max="12" width="22.5703125" customWidth="1"/>
    <col min="13" max="13" width="26.5703125" customWidth="1"/>
    <col min="14" max="14" width="17.28515625" customWidth="1"/>
    <col min="15" max="15" width="22.7109375" customWidth="1"/>
    <col min="16" max="16" width="21" customWidth="1"/>
    <col min="17" max="17" width="18.7109375" customWidth="1"/>
    <col min="18" max="18" width="17" customWidth="1"/>
    <col min="19" max="19" width="18.42578125" customWidth="1"/>
    <col min="20" max="20" width="35.7109375" customWidth="1"/>
    <col min="21" max="21" width="14.5703125" customWidth="1"/>
    <col min="22" max="22" width="17.7109375" customWidth="1"/>
    <col min="23" max="23" width="0.5703125" customWidth="1"/>
    <col min="29" max="29" width="12.7109375" customWidth="1"/>
  </cols>
  <sheetData>
    <row r="1" spans="1:26" ht="20.25" customHeight="1" x14ac:dyDescent="0.3">
      <c r="I1" s="83" t="s">
        <v>32</v>
      </c>
      <c r="J1" s="83"/>
      <c r="K1" s="83"/>
      <c r="L1" s="83"/>
      <c r="M1" s="37"/>
    </row>
    <row r="2" spans="1:26" ht="46.5" customHeight="1" x14ac:dyDescent="0.25">
      <c r="A2" s="84" t="s">
        <v>97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6" ht="150" customHeight="1" x14ac:dyDescent="0.3">
      <c r="A3" s="63" t="s">
        <v>33</v>
      </c>
      <c r="B3" s="85" t="s">
        <v>77</v>
      </c>
      <c r="C3" s="86"/>
      <c r="D3" s="87"/>
      <c r="E3" s="88" t="s">
        <v>0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63" t="s">
        <v>1</v>
      </c>
      <c r="U3" s="63" t="s">
        <v>2</v>
      </c>
      <c r="V3" s="63"/>
      <c r="W3" s="2"/>
      <c r="X3" s="2"/>
      <c r="Y3" s="2"/>
      <c r="Z3" s="2"/>
    </row>
    <row r="4" spans="1:26" ht="57.75" customHeight="1" x14ac:dyDescent="0.3">
      <c r="A4" s="63"/>
      <c r="B4" s="63" t="s">
        <v>3</v>
      </c>
      <c r="C4" s="63" t="s">
        <v>31</v>
      </c>
      <c r="D4" s="70" t="s">
        <v>39</v>
      </c>
      <c r="E4" s="63" t="s">
        <v>104</v>
      </c>
      <c r="F4" s="63" t="s">
        <v>29</v>
      </c>
      <c r="G4" s="63" t="s">
        <v>80</v>
      </c>
      <c r="H4" s="63" t="s">
        <v>42</v>
      </c>
      <c r="I4" s="63" t="s">
        <v>103</v>
      </c>
      <c r="J4" s="74" t="s">
        <v>81</v>
      </c>
      <c r="K4" s="75"/>
      <c r="L4" s="75"/>
      <c r="M4" s="75"/>
      <c r="N4" s="75"/>
      <c r="O4" s="75"/>
      <c r="P4" s="76"/>
      <c r="Q4" s="63" t="s">
        <v>4</v>
      </c>
      <c r="R4" s="65" t="s">
        <v>30</v>
      </c>
      <c r="S4" s="66"/>
      <c r="T4" s="63"/>
      <c r="U4" s="63" t="s">
        <v>5</v>
      </c>
      <c r="V4" s="63" t="s">
        <v>6</v>
      </c>
      <c r="W4" s="2"/>
      <c r="X4" s="2"/>
      <c r="Y4" s="2"/>
      <c r="Z4" s="2"/>
    </row>
    <row r="5" spans="1:26" ht="15.75" hidden="1" customHeight="1" thickBot="1" x14ac:dyDescent="0.35">
      <c r="A5" s="63"/>
      <c r="B5" s="63"/>
      <c r="C5" s="64"/>
      <c r="D5" s="89"/>
      <c r="E5" s="64"/>
      <c r="F5" s="64"/>
      <c r="G5" s="64"/>
      <c r="H5" s="64"/>
      <c r="I5" s="64"/>
      <c r="J5" s="77"/>
      <c r="K5" s="78"/>
      <c r="L5" s="78"/>
      <c r="M5" s="78"/>
      <c r="N5" s="78"/>
      <c r="O5" s="78"/>
      <c r="P5" s="79"/>
      <c r="Q5" s="64"/>
      <c r="R5" s="66"/>
      <c r="S5" s="66"/>
      <c r="T5" s="63"/>
      <c r="U5" s="64"/>
      <c r="V5" s="64"/>
      <c r="W5" s="2"/>
      <c r="X5" s="2"/>
      <c r="Y5" s="2"/>
      <c r="Z5" s="2"/>
    </row>
    <row r="6" spans="1:26" ht="17.25" customHeight="1" x14ac:dyDescent="0.3">
      <c r="A6" s="63"/>
      <c r="B6" s="63"/>
      <c r="C6" s="64"/>
      <c r="D6" s="89"/>
      <c r="E6" s="64"/>
      <c r="F6" s="64"/>
      <c r="G6" s="64"/>
      <c r="H6" s="64"/>
      <c r="I6" s="64"/>
      <c r="J6" s="77"/>
      <c r="K6" s="78"/>
      <c r="L6" s="78"/>
      <c r="M6" s="78"/>
      <c r="N6" s="78"/>
      <c r="O6" s="78"/>
      <c r="P6" s="79"/>
      <c r="Q6" s="64"/>
      <c r="R6" s="66"/>
      <c r="S6" s="66"/>
      <c r="T6" s="63"/>
      <c r="U6" s="64"/>
      <c r="V6" s="64"/>
      <c r="W6" s="2"/>
      <c r="X6" s="2"/>
      <c r="Y6" s="2"/>
      <c r="Z6" s="2"/>
    </row>
    <row r="7" spans="1:26" ht="30" customHeight="1" x14ac:dyDescent="0.3">
      <c r="A7" s="63"/>
      <c r="B7" s="63"/>
      <c r="C7" s="64"/>
      <c r="D7" s="89"/>
      <c r="E7" s="64"/>
      <c r="F7" s="64"/>
      <c r="G7" s="64"/>
      <c r="H7" s="64"/>
      <c r="I7" s="64"/>
      <c r="J7" s="80"/>
      <c r="K7" s="81"/>
      <c r="L7" s="81"/>
      <c r="M7" s="81"/>
      <c r="N7" s="81"/>
      <c r="O7" s="81"/>
      <c r="P7" s="82"/>
      <c r="Q7" s="64"/>
      <c r="R7" s="66"/>
      <c r="S7" s="66"/>
      <c r="T7" s="63"/>
      <c r="U7" s="64"/>
      <c r="V7" s="64"/>
      <c r="W7" s="2"/>
      <c r="X7" s="2"/>
      <c r="Y7" s="2"/>
      <c r="Z7" s="2"/>
    </row>
    <row r="8" spans="1:26" ht="30.75" customHeight="1" x14ac:dyDescent="0.3">
      <c r="A8" s="63"/>
      <c r="B8" s="63"/>
      <c r="C8" s="64"/>
      <c r="D8" s="89"/>
      <c r="E8" s="64"/>
      <c r="F8" s="64"/>
      <c r="G8" s="64"/>
      <c r="H8" s="64"/>
      <c r="I8" s="64"/>
      <c r="J8" s="63" t="s">
        <v>34</v>
      </c>
      <c r="K8" s="67" t="s">
        <v>7</v>
      </c>
      <c r="L8" s="68"/>
      <c r="M8" s="68"/>
      <c r="N8" s="68"/>
      <c r="O8" s="68"/>
      <c r="P8" s="69"/>
      <c r="Q8" s="64"/>
      <c r="R8" s="65" t="s">
        <v>35</v>
      </c>
      <c r="S8" s="65" t="s">
        <v>61</v>
      </c>
      <c r="T8" s="63"/>
      <c r="U8" s="64"/>
      <c r="V8" s="64"/>
      <c r="W8" s="2"/>
      <c r="X8" s="2"/>
      <c r="Y8" s="2"/>
      <c r="Z8" s="2"/>
    </row>
    <row r="9" spans="1:26" ht="30.75" customHeight="1" x14ac:dyDescent="0.3">
      <c r="A9" s="63"/>
      <c r="B9" s="63"/>
      <c r="C9" s="64"/>
      <c r="D9" s="89"/>
      <c r="E9" s="64"/>
      <c r="F9" s="64"/>
      <c r="G9" s="64"/>
      <c r="H9" s="64"/>
      <c r="I9" s="64"/>
      <c r="J9" s="63"/>
      <c r="K9" s="70" t="s">
        <v>8</v>
      </c>
      <c r="L9" s="72" t="s">
        <v>62</v>
      </c>
      <c r="M9" s="73"/>
      <c r="N9" s="70" t="s">
        <v>9</v>
      </c>
      <c r="O9" s="90" t="s">
        <v>62</v>
      </c>
      <c r="P9" s="90"/>
      <c r="Q9" s="64"/>
      <c r="R9" s="65"/>
      <c r="S9" s="65"/>
      <c r="T9" s="63"/>
      <c r="U9" s="64"/>
      <c r="V9" s="64"/>
      <c r="W9" s="2"/>
      <c r="X9" s="2"/>
      <c r="Y9" s="2"/>
      <c r="Z9" s="2"/>
    </row>
    <row r="10" spans="1:26" ht="201.75" customHeight="1" x14ac:dyDescent="0.3">
      <c r="A10" s="63"/>
      <c r="B10" s="63"/>
      <c r="C10" s="64"/>
      <c r="D10" s="71"/>
      <c r="E10" s="64"/>
      <c r="F10" s="64"/>
      <c r="G10" s="64"/>
      <c r="H10" s="64"/>
      <c r="I10" s="64"/>
      <c r="J10" s="63"/>
      <c r="K10" s="71"/>
      <c r="L10" s="25" t="s">
        <v>73</v>
      </c>
      <c r="M10" s="25" t="s">
        <v>74</v>
      </c>
      <c r="N10" s="71"/>
      <c r="O10" s="31" t="s">
        <v>75</v>
      </c>
      <c r="P10" s="31" t="s">
        <v>76</v>
      </c>
      <c r="Q10" s="64"/>
      <c r="R10" s="65"/>
      <c r="S10" s="65"/>
      <c r="T10" s="63"/>
      <c r="U10" s="64"/>
      <c r="V10" s="64"/>
      <c r="W10" s="2"/>
      <c r="X10" s="2"/>
      <c r="Y10" s="2"/>
      <c r="Z10" s="2"/>
    </row>
    <row r="11" spans="1:26" ht="15.75" customHeight="1" thickBot="1" x14ac:dyDescent="0.3">
      <c r="A11" s="8">
        <v>1</v>
      </c>
      <c r="B11" s="10">
        <v>2</v>
      </c>
      <c r="C11" s="9">
        <v>3</v>
      </c>
      <c r="D11" s="9" t="s">
        <v>40</v>
      </c>
      <c r="E11" s="9">
        <v>4</v>
      </c>
      <c r="F11" s="9">
        <v>5</v>
      </c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5">
        <v>11</v>
      </c>
      <c r="M11" s="9" t="s">
        <v>59</v>
      </c>
      <c r="N11" s="9">
        <v>12</v>
      </c>
      <c r="O11" s="9" t="s">
        <v>60</v>
      </c>
      <c r="P11" s="9" t="s">
        <v>78</v>
      </c>
      <c r="Q11" s="9">
        <v>13</v>
      </c>
      <c r="R11" s="9">
        <v>14</v>
      </c>
      <c r="S11" s="9">
        <v>15</v>
      </c>
      <c r="T11" s="9">
        <v>16</v>
      </c>
      <c r="U11" s="9">
        <v>17</v>
      </c>
      <c r="V11" s="9">
        <v>18</v>
      </c>
    </row>
    <row r="12" spans="1:26" ht="105" customHeight="1" x14ac:dyDescent="0.25">
      <c r="A12" s="12" t="s">
        <v>10</v>
      </c>
      <c r="B12" s="1">
        <v>138094.70000000001</v>
      </c>
      <c r="C12" s="1">
        <v>139899.79999999999</v>
      </c>
      <c r="D12" s="1">
        <f>C12/B12*100</f>
        <v>101.3</v>
      </c>
      <c r="E12" s="1">
        <v>8.6999999999999993</v>
      </c>
      <c r="F12" s="1">
        <f t="shared" ref="F12:F15" si="0">B12*E12%</f>
        <v>12014.2</v>
      </c>
      <c r="G12" s="1">
        <f t="shared" ref="G12:G30" si="1">(F12+L12+M12+P12+O12)</f>
        <v>12274.4</v>
      </c>
      <c r="H12" s="1">
        <f t="shared" ref="H12:H32" si="2">C12*E12%</f>
        <v>12171.3</v>
      </c>
      <c r="I12" s="1">
        <f t="shared" ref="I12:I31" si="3">(H12+L12+M12+P12+O12)</f>
        <v>12431.5</v>
      </c>
      <c r="J12" s="1">
        <f t="shared" ref="J12:J30" si="4">K12+N12</f>
        <v>10281.299999999999</v>
      </c>
      <c r="K12" s="1">
        <v>5424.7</v>
      </c>
      <c r="L12" s="1">
        <v>0</v>
      </c>
      <c r="M12" s="1">
        <v>260.2</v>
      </c>
      <c r="N12" s="1">
        <v>4856.6000000000004</v>
      </c>
      <c r="O12" s="1">
        <v>0</v>
      </c>
      <c r="P12" s="1">
        <v>0</v>
      </c>
      <c r="Q12" s="1">
        <v>10221.700000000001</v>
      </c>
      <c r="R12" s="7">
        <f t="shared" ref="R12:R30" si="5">J12-G12</f>
        <v>-1993.1</v>
      </c>
      <c r="S12" s="7">
        <f t="shared" ref="S12:S30" si="6">Q12-I12</f>
        <v>-2209.8000000000002</v>
      </c>
      <c r="T12" s="29"/>
      <c r="U12" s="1">
        <v>2</v>
      </c>
      <c r="V12" s="27">
        <v>4</v>
      </c>
    </row>
    <row r="13" spans="1:26" ht="50.25" customHeight="1" x14ac:dyDescent="0.25">
      <c r="A13" s="12" t="s">
        <v>43</v>
      </c>
      <c r="B13" s="1">
        <v>11831</v>
      </c>
      <c r="C13" s="1">
        <v>10449.200000000001</v>
      </c>
      <c r="D13" s="1">
        <f t="shared" ref="D13:D33" si="7">C13/B13*100</f>
        <v>88.3</v>
      </c>
      <c r="E13" s="1">
        <v>29.1</v>
      </c>
      <c r="F13" s="1">
        <f t="shared" si="0"/>
        <v>3442.8</v>
      </c>
      <c r="G13" s="1">
        <f t="shared" si="1"/>
        <v>3688.5</v>
      </c>
      <c r="H13" s="1">
        <f t="shared" si="2"/>
        <v>3040.7</v>
      </c>
      <c r="I13" s="1">
        <f t="shared" si="3"/>
        <v>3286.4</v>
      </c>
      <c r="J13" s="1">
        <f t="shared" si="4"/>
        <v>3097</v>
      </c>
      <c r="K13" s="7">
        <v>2105.5</v>
      </c>
      <c r="L13" s="1">
        <v>0</v>
      </c>
      <c r="M13" s="1">
        <v>245.7</v>
      </c>
      <c r="N13" s="7">
        <v>991.5</v>
      </c>
      <c r="O13" s="7">
        <v>0</v>
      </c>
      <c r="P13" s="7">
        <v>0</v>
      </c>
      <c r="Q13" s="1">
        <v>2965.9</v>
      </c>
      <c r="R13" s="3">
        <f t="shared" si="5"/>
        <v>-591.5</v>
      </c>
      <c r="S13" s="3">
        <f t="shared" si="6"/>
        <v>-320.5</v>
      </c>
      <c r="T13" s="24"/>
      <c r="U13" s="1">
        <v>1</v>
      </c>
      <c r="V13" s="7">
        <v>1</v>
      </c>
    </row>
    <row r="14" spans="1:26" ht="45" customHeight="1" x14ac:dyDescent="0.25">
      <c r="A14" s="13" t="s">
        <v>11</v>
      </c>
      <c r="B14" s="1">
        <v>21622</v>
      </c>
      <c r="C14" s="1">
        <v>22118.1</v>
      </c>
      <c r="D14" s="1">
        <f t="shared" si="7"/>
        <v>102.3</v>
      </c>
      <c r="E14" s="1">
        <v>20.5</v>
      </c>
      <c r="F14" s="1">
        <f t="shared" si="0"/>
        <v>4432.5</v>
      </c>
      <c r="G14" s="1">
        <f t="shared" si="1"/>
        <v>4432.5</v>
      </c>
      <c r="H14" s="1">
        <f t="shared" si="2"/>
        <v>4534.2</v>
      </c>
      <c r="I14" s="1">
        <f t="shared" si="3"/>
        <v>4534.2</v>
      </c>
      <c r="J14" s="1">
        <f t="shared" si="4"/>
        <v>3996.5</v>
      </c>
      <c r="K14" s="7">
        <v>2483.9</v>
      </c>
      <c r="L14" s="1">
        <v>0</v>
      </c>
      <c r="M14" s="7">
        <v>0</v>
      </c>
      <c r="N14" s="1">
        <v>1512.6</v>
      </c>
      <c r="O14" s="1">
        <v>0</v>
      </c>
      <c r="P14" s="1">
        <v>0</v>
      </c>
      <c r="Q14" s="1">
        <v>3996.5</v>
      </c>
      <c r="R14" s="7">
        <f t="shared" si="5"/>
        <v>-436</v>
      </c>
      <c r="S14" s="7">
        <f t="shared" si="6"/>
        <v>-537.70000000000005</v>
      </c>
      <c r="T14" s="16"/>
      <c r="U14" s="1">
        <v>1</v>
      </c>
      <c r="V14" s="1">
        <v>1</v>
      </c>
    </row>
    <row r="15" spans="1:26" ht="60" customHeight="1" x14ac:dyDescent="0.25">
      <c r="A15" s="13" t="s">
        <v>12</v>
      </c>
      <c r="B15" s="1">
        <v>25699.599999999999</v>
      </c>
      <c r="C15" s="1">
        <v>25699.1</v>
      </c>
      <c r="D15" s="1">
        <f t="shared" si="7"/>
        <v>100</v>
      </c>
      <c r="E15" s="1">
        <v>22.4</v>
      </c>
      <c r="F15" s="1">
        <f t="shared" si="0"/>
        <v>5756.7</v>
      </c>
      <c r="G15" s="1">
        <f t="shared" si="1"/>
        <v>6016.9</v>
      </c>
      <c r="H15" s="1">
        <f t="shared" si="2"/>
        <v>5756.6</v>
      </c>
      <c r="I15" s="1">
        <f t="shared" si="3"/>
        <v>6016.8</v>
      </c>
      <c r="J15" s="1">
        <f t="shared" si="4"/>
        <v>3994.4</v>
      </c>
      <c r="K15" s="1">
        <v>2527.9</v>
      </c>
      <c r="L15" s="1">
        <v>0</v>
      </c>
      <c r="M15" s="7">
        <v>260.2</v>
      </c>
      <c r="N15" s="1">
        <v>1466.5</v>
      </c>
      <c r="O15" s="1">
        <v>0</v>
      </c>
      <c r="P15" s="1">
        <v>0</v>
      </c>
      <c r="Q15" s="1">
        <v>3994.3</v>
      </c>
      <c r="R15" s="7">
        <f t="shared" si="5"/>
        <v>-2022.5</v>
      </c>
      <c r="S15" s="7">
        <f t="shared" si="6"/>
        <v>-2022.5</v>
      </c>
      <c r="T15" s="16"/>
      <c r="U15" s="1">
        <v>1</v>
      </c>
      <c r="V15" s="1">
        <v>1</v>
      </c>
    </row>
    <row r="16" spans="1:26" ht="48.75" customHeight="1" x14ac:dyDescent="0.25">
      <c r="A16" s="13" t="s">
        <v>13</v>
      </c>
      <c r="B16" s="1">
        <v>21047.7</v>
      </c>
      <c r="C16" s="1">
        <v>21276.799999999999</v>
      </c>
      <c r="D16" s="1">
        <f t="shared" si="7"/>
        <v>101.1</v>
      </c>
      <c r="E16" s="1">
        <v>26.1</v>
      </c>
      <c r="F16" s="1">
        <f>B16*E16%</f>
        <v>5493.4</v>
      </c>
      <c r="G16" s="1">
        <f t="shared" si="1"/>
        <v>5753.6</v>
      </c>
      <c r="H16" s="1">
        <f t="shared" si="2"/>
        <v>5553.2</v>
      </c>
      <c r="I16" s="1">
        <f t="shared" si="3"/>
        <v>5813.4</v>
      </c>
      <c r="J16" s="1">
        <f t="shared" si="4"/>
        <v>4856.8999999999996</v>
      </c>
      <c r="K16" s="1">
        <v>2946.9</v>
      </c>
      <c r="L16" s="1">
        <v>0</v>
      </c>
      <c r="M16" s="7">
        <v>260.2</v>
      </c>
      <c r="N16" s="1">
        <v>1910</v>
      </c>
      <c r="O16" s="1">
        <v>0</v>
      </c>
      <c r="P16" s="1">
        <v>0</v>
      </c>
      <c r="Q16" s="1">
        <v>4555.6000000000004</v>
      </c>
      <c r="R16" s="7">
        <f t="shared" si="5"/>
        <v>-896.7</v>
      </c>
      <c r="S16" s="7">
        <f t="shared" si="6"/>
        <v>-1257.8</v>
      </c>
      <c r="T16" s="16"/>
      <c r="U16" s="1">
        <v>1</v>
      </c>
      <c r="V16" s="1">
        <v>2</v>
      </c>
    </row>
    <row r="17" spans="1:22" ht="54" customHeight="1" x14ac:dyDescent="0.25">
      <c r="A17" s="13" t="s">
        <v>14</v>
      </c>
      <c r="B17" s="1">
        <v>10502.6</v>
      </c>
      <c r="C17" s="1">
        <v>10671.1</v>
      </c>
      <c r="D17" s="1">
        <f t="shared" si="7"/>
        <v>101.6</v>
      </c>
      <c r="E17" s="1">
        <v>29</v>
      </c>
      <c r="F17" s="1">
        <f t="shared" ref="F17:F32" si="8">B17*E17%</f>
        <v>3045.8</v>
      </c>
      <c r="G17" s="1">
        <f t="shared" si="1"/>
        <v>3306</v>
      </c>
      <c r="H17" s="1">
        <f t="shared" si="2"/>
        <v>3094.6</v>
      </c>
      <c r="I17" s="1">
        <f t="shared" si="3"/>
        <v>3354.8</v>
      </c>
      <c r="J17" s="1">
        <f t="shared" si="4"/>
        <v>3044.1</v>
      </c>
      <c r="K17" s="1">
        <v>2090.9</v>
      </c>
      <c r="L17" s="1">
        <v>0</v>
      </c>
      <c r="M17" s="7">
        <v>260.2</v>
      </c>
      <c r="N17" s="1">
        <v>953.2</v>
      </c>
      <c r="O17" s="1">
        <v>0</v>
      </c>
      <c r="P17" s="1">
        <v>0</v>
      </c>
      <c r="Q17" s="1">
        <v>3044.1</v>
      </c>
      <c r="R17" s="3">
        <f t="shared" si="5"/>
        <v>-261.89999999999998</v>
      </c>
      <c r="S17" s="7">
        <f t="shared" si="6"/>
        <v>-310.7</v>
      </c>
      <c r="T17" s="16"/>
      <c r="U17" s="1">
        <v>1</v>
      </c>
      <c r="V17" s="1">
        <v>1</v>
      </c>
    </row>
    <row r="18" spans="1:22" ht="57.75" customHeight="1" x14ac:dyDescent="0.25">
      <c r="A18" s="13" t="s">
        <v>15</v>
      </c>
      <c r="B18" s="1">
        <v>15748</v>
      </c>
      <c r="C18" s="1">
        <v>15976.1</v>
      </c>
      <c r="D18" s="1">
        <f t="shared" si="7"/>
        <v>101.4</v>
      </c>
      <c r="E18" s="1">
        <v>30.1</v>
      </c>
      <c r="F18" s="1">
        <f t="shared" si="8"/>
        <v>4740.1000000000004</v>
      </c>
      <c r="G18" s="1">
        <f t="shared" si="1"/>
        <v>5783.2</v>
      </c>
      <c r="H18" s="1">
        <f t="shared" si="2"/>
        <v>4808.8</v>
      </c>
      <c r="I18" s="1">
        <f t="shared" si="3"/>
        <v>5851.9</v>
      </c>
      <c r="J18" s="1">
        <f t="shared" si="4"/>
        <v>5379.4</v>
      </c>
      <c r="K18" s="1">
        <v>3478.9</v>
      </c>
      <c r="L18" s="1">
        <v>782.9</v>
      </c>
      <c r="M18" s="1">
        <v>260.2</v>
      </c>
      <c r="N18" s="1">
        <v>1900.5</v>
      </c>
      <c r="O18" s="1">
        <v>0</v>
      </c>
      <c r="P18" s="1">
        <v>0</v>
      </c>
      <c r="Q18" s="1">
        <v>5376.7</v>
      </c>
      <c r="R18" s="7">
        <f t="shared" si="5"/>
        <v>-403.8</v>
      </c>
      <c r="S18" s="3">
        <f t="shared" si="6"/>
        <v>-475.2</v>
      </c>
      <c r="T18" s="18"/>
      <c r="U18" s="1">
        <v>1</v>
      </c>
      <c r="V18" s="1">
        <v>2</v>
      </c>
    </row>
    <row r="19" spans="1:22" ht="51.75" customHeight="1" x14ac:dyDescent="0.25">
      <c r="A19" s="13" t="s">
        <v>16</v>
      </c>
      <c r="B19" s="1">
        <v>13949</v>
      </c>
      <c r="C19" s="1">
        <v>14048.1</v>
      </c>
      <c r="D19" s="1">
        <f t="shared" si="7"/>
        <v>100.7</v>
      </c>
      <c r="E19" s="1">
        <v>25.5</v>
      </c>
      <c r="F19" s="1">
        <f t="shared" si="8"/>
        <v>3557</v>
      </c>
      <c r="G19" s="1">
        <f t="shared" si="1"/>
        <v>3817.2</v>
      </c>
      <c r="H19" s="1">
        <f t="shared" si="2"/>
        <v>3582.3</v>
      </c>
      <c r="I19" s="1">
        <f t="shared" si="3"/>
        <v>3842.5</v>
      </c>
      <c r="J19" s="1">
        <f t="shared" si="4"/>
        <v>3390.1</v>
      </c>
      <c r="K19" s="7">
        <v>2827.9</v>
      </c>
      <c r="L19" s="1">
        <v>0</v>
      </c>
      <c r="M19" s="1">
        <v>260.2</v>
      </c>
      <c r="N19" s="1">
        <v>562.20000000000005</v>
      </c>
      <c r="O19" s="1">
        <v>0</v>
      </c>
      <c r="P19" s="1">
        <v>0</v>
      </c>
      <c r="Q19" s="1">
        <v>3639.1</v>
      </c>
      <c r="R19" s="7">
        <f t="shared" si="5"/>
        <v>-427.1</v>
      </c>
      <c r="S19" s="7">
        <f t="shared" si="6"/>
        <v>-203.4</v>
      </c>
      <c r="T19" s="16"/>
      <c r="U19" s="1">
        <v>1</v>
      </c>
      <c r="V19" s="7">
        <v>0.5</v>
      </c>
    </row>
    <row r="20" spans="1:22" ht="62.25" customHeight="1" x14ac:dyDescent="0.25">
      <c r="A20" s="13" t="s">
        <v>17</v>
      </c>
      <c r="B20" s="1">
        <v>15615.7</v>
      </c>
      <c r="C20" s="1">
        <v>15686.1</v>
      </c>
      <c r="D20" s="1">
        <f t="shared" si="7"/>
        <v>100.5</v>
      </c>
      <c r="E20" s="1">
        <v>25.9</v>
      </c>
      <c r="F20" s="1">
        <f t="shared" si="8"/>
        <v>4044.5</v>
      </c>
      <c r="G20" s="1">
        <f>(F20+L20+M20+P20+O20)</f>
        <v>4131.2</v>
      </c>
      <c r="H20" s="1">
        <f t="shared" si="2"/>
        <v>4062.7</v>
      </c>
      <c r="I20" s="1">
        <f t="shared" si="3"/>
        <v>4149.3999999999996</v>
      </c>
      <c r="J20" s="1">
        <f t="shared" si="4"/>
        <v>3387.6</v>
      </c>
      <c r="K20" s="1">
        <v>2486.6999999999998</v>
      </c>
      <c r="L20" s="1">
        <v>0</v>
      </c>
      <c r="M20" s="1">
        <v>86.7</v>
      </c>
      <c r="N20" s="1">
        <v>900.9</v>
      </c>
      <c r="O20" s="1">
        <v>0</v>
      </c>
      <c r="P20" s="1">
        <v>0</v>
      </c>
      <c r="Q20" s="1">
        <v>3297.6</v>
      </c>
      <c r="R20" s="7">
        <f t="shared" si="5"/>
        <v>-743.6</v>
      </c>
      <c r="S20" s="7">
        <f t="shared" si="6"/>
        <v>-851.8</v>
      </c>
      <c r="T20" s="11"/>
      <c r="U20" s="1">
        <v>1</v>
      </c>
      <c r="V20" s="1">
        <v>1</v>
      </c>
    </row>
    <row r="21" spans="1:22" ht="57.75" customHeight="1" x14ac:dyDescent="0.25">
      <c r="A21" s="13" t="s">
        <v>18</v>
      </c>
      <c r="B21" s="1">
        <v>15735.1</v>
      </c>
      <c r="C21" s="1">
        <v>15914.7</v>
      </c>
      <c r="D21" s="1">
        <f t="shared" si="7"/>
        <v>101.1</v>
      </c>
      <c r="E21" s="1">
        <v>26.5</v>
      </c>
      <c r="F21" s="1">
        <f t="shared" si="8"/>
        <v>4169.8</v>
      </c>
      <c r="G21" s="1">
        <f t="shared" si="1"/>
        <v>4689.5</v>
      </c>
      <c r="H21" s="1">
        <f t="shared" si="2"/>
        <v>4217.3999999999996</v>
      </c>
      <c r="I21" s="1">
        <f t="shared" si="3"/>
        <v>4737.1000000000004</v>
      </c>
      <c r="J21" s="7">
        <f t="shared" si="4"/>
        <v>4010.7</v>
      </c>
      <c r="K21" s="7">
        <v>2732.6</v>
      </c>
      <c r="L21" s="1">
        <v>259.5</v>
      </c>
      <c r="M21" s="1">
        <v>260.2</v>
      </c>
      <c r="N21" s="1">
        <v>1278.0999999999999</v>
      </c>
      <c r="O21" s="1">
        <v>0</v>
      </c>
      <c r="P21" s="1">
        <v>0</v>
      </c>
      <c r="Q21" s="1">
        <v>4004.2</v>
      </c>
      <c r="R21" s="3">
        <f t="shared" si="5"/>
        <v>-678.8</v>
      </c>
      <c r="S21" s="7">
        <f t="shared" si="6"/>
        <v>-732.9</v>
      </c>
      <c r="T21" s="11"/>
      <c r="U21" s="1">
        <v>1</v>
      </c>
      <c r="V21" s="1">
        <v>1</v>
      </c>
    </row>
    <row r="22" spans="1:22" ht="57.75" customHeight="1" x14ac:dyDescent="0.25">
      <c r="A22" s="13" t="s">
        <v>19</v>
      </c>
      <c r="B22" s="1">
        <v>22356.9</v>
      </c>
      <c r="C22" s="7">
        <v>22760</v>
      </c>
      <c r="D22" s="1">
        <f t="shared" si="7"/>
        <v>101.8</v>
      </c>
      <c r="E22" s="1">
        <v>26.8</v>
      </c>
      <c r="F22" s="1">
        <f t="shared" si="8"/>
        <v>5991.6</v>
      </c>
      <c r="G22" s="7">
        <f t="shared" si="1"/>
        <v>6251.8</v>
      </c>
      <c r="H22" s="7">
        <f t="shared" si="2"/>
        <v>6099.7</v>
      </c>
      <c r="I22" s="7">
        <f t="shared" si="3"/>
        <v>6359.9</v>
      </c>
      <c r="J22" s="7">
        <f t="shared" si="4"/>
        <v>5292.7</v>
      </c>
      <c r="K22" s="1">
        <v>2913</v>
      </c>
      <c r="L22" s="1">
        <v>0</v>
      </c>
      <c r="M22" s="1">
        <v>260.2</v>
      </c>
      <c r="N22" s="1">
        <v>2379.6999999999998</v>
      </c>
      <c r="O22" s="1">
        <v>0</v>
      </c>
      <c r="P22" s="1">
        <v>0</v>
      </c>
      <c r="Q22" s="1">
        <v>5292.7</v>
      </c>
      <c r="R22" s="7">
        <f t="shared" si="5"/>
        <v>-959.1</v>
      </c>
      <c r="S22" s="7">
        <f t="shared" si="6"/>
        <v>-1067.2</v>
      </c>
      <c r="T22" s="16"/>
      <c r="U22" s="1">
        <v>1</v>
      </c>
      <c r="V22" s="1">
        <v>2</v>
      </c>
    </row>
    <row r="23" spans="1:22" ht="51.75" customHeight="1" x14ac:dyDescent="0.25">
      <c r="A23" s="13" t="s">
        <v>20</v>
      </c>
      <c r="B23" s="1">
        <v>27763.1</v>
      </c>
      <c r="C23" s="1">
        <v>28666.5</v>
      </c>
      <c r="D23" s="1">
        <f t="shared" si="7"/>
        <v>103.3</v>
      </c>
      <c r="E23" s="1">
        <v>25</v>
      </c>
      <c r="F23" s="1">
        <f t="shared" si="8"/>
        <v>6940.8</v>
      </c>
      <c r="G23" s="7">
        <f t="shared" si="1"/>
        <v>7767.8</v>
      </c>
      <c r="H23" s="7">
        <f t="shared" si="2"/>
        <v>7166.6</v>
      </c>
      <c r="I23" s="7">
        <f t="shared" si="3"/>
        <v>7993.6</v>
      </c>
      <c r="J23" s="7">
        <f t="shared" si="4"/>
        <v>4906.2</v>
      </c>
      <c r="K23" s="1">
        <v>3343.4</v>
      </c>
      <c r="L23" s="1">
        <v>591.29999999999995</v>
      </c>
      <c r="M23" s="1">
        <v>235.7</v>
      </c>
      <c r="N23" s="1">
        <v>1562.8</v>
      </c>
      <c r="O23" s="1">
        <v>0</v>
      </c>
      <c r="P23" s="1">
        <v>0</v>
      </c>
      <c r="Q23" s="1">
        <v>4906.2</v>
      </c>
      <c r="R23" s="7">
        <f t="shared" si="5"/>
        <v>-2861.6</v>
      </c>
      <c r="S23" s="7">
        <f t="shared" si="6"/>
        <v>-3087.4</v>
      </c>
      <c r="T23" s="1"/>
      <c r="U23" s="1">
        <v>1</v>
      </c>
      <c r="V23" s="7">
        <v>1</v>
      </c>
    </row>
    <row r="24" spans="1:22" ht="61.5" customHeight="1" x14ac:dyDescent="0.25">
      <c r="A24" s="13" t="s">
        <v>28</v>
      </c>
      <c r="B24" s="1">
        <v>18962.599999999999</v>
      </c>
      <c r="C24" s="1">
        <v>18425.400000000001</v>
      </c>
      <c r="D24" s="36">
        <f t="shared" si="7"/>
        <v>97.17</v>
      </c>
      <c r="E24" s="1">
        <v>21.4</v>
      </c>
      <c r="F24" s="1">
        <f t="shared" si="8"/>
        <v>4058</v>
      </c>
      <c r="G24" s="7">
        <f t="shared" si="1"/>
        <v>4318.2</v>
      </c>
      <c r="H24" s="7">
        <f t="shared" si="2"/>
        <v>3943</v>
      </c>
      <c r="I24" s="7">
        <f t="shared" si="3"/>
        <v>4203.2</v>
      </c>
      <c r="J24" s="7">
        <f t="shared" si="4"/>
        <v>3708.8</v>
      </c>
      <c r="K24" s="1">
        <v>2778.8</v>
      </c>
      <c r="L24" s="1">
        <v>0</v>
      </c>
      <c r="M24" s="1">
        <v>260.2</v>
      </c>
      <c r="N24" s="1">
        <v>930</v>
      </c>
      <c r="O24" s="1">
        <v>0</v>
      </c>
      <c r="P24" s="1">
        <v>0</v>
      </c>
      <c r="Q24" s="1">
        <v>3677</v>
      </c>
      <c r="R24" s="7">
        <f t="shared" si="5"/>
        <v>-609.4</v>
      </c>
      <c r="S24" s="7">
        <f t="shared" si="6"/>
        <v>-526.20000000000005</v>
      </c>
      <c r="T24" s="24"/>
      <c r="U24" s="1">
        <v>1</v>
      </c>
      <c r="V24" s="1">
        <v>1</v>
      </c>
    </row>
    <row r="25" spans="1:22" ht="51" customHeight="1" x14ac:dyDescent="0.25">
      <c r="A25" s="13" t="s">
        <v>21</v>
      </c>
      <c r="B25" s="1">
        <v>18128.900000000001</v>
      </c>
      <c r="C25" s="1">
        <v>18325.099999999999</v>
      </c>
      <c r="D25" s="1">
        <f t="shared" si="7"/>
        <v>101.1</v>
      </c>
      <c r="E25" s="1">
        <v>24.6</v>
      </c>
      <c r="F25" s="1">
        <f t="shared" si="8"/>
        <v>4459.7</v>
      </c>
      <c r="G25" s="1">
        <f t="shared" si="1"/>
        <v>4719.8999999999996</v>
      </c>
      <c r="H25" s="1">
        <f t="shared" si="2"/>
        <v>4508</v>
      </c>
      <c r="I25" s="1">
        <f t="shared" si="3"/>
        <v>4768.2</v>
      </c>
      <c r="J25" s="1">
        <f t="shared" si="4"/>
        <v>4046.9</v>
      </c>
      <c r="K25" s="1">
        <v>2954.7</v>
      </c>
      <c r="L25" s="1">
        <v>0</v>
      </c>
      <c r="M25" s="1">
        <v>260.2</v>
      </c>
      <c r="N25" s="1">
        <v>1092.2</v>
      </c>
      <c r="O25" s="1">
        <v>0</v>
      </c>
      <c r="P25" s="1">
        <v>0</v>
      </c>
      <c r="Q25" s="7">
        <v>4046.9</v>
      </c>
      <c r="R25" s="7">
        <f t="shared" si="5"/>
        <v>-673</v>
      </c>
      <c r="S25" s="7">
        <f t="shared" si="6"/>
        <v>-721.3</v>
      </c>
      <c r="T25" s="16"/>
      <c r="U25" s="1">
        <v>1</v>
      </c>
      <c r="V25" s="1">
        <v>1</v>
      </c>
    </row>
    <row r="26" spans="1:22" ht="51.75" customHeight="1" x14ac:dyDescent="0.25">
      <c r="A26" s="13" t="s">
        <v>22</v>
      </c>
      <c r="B26" s="1">
        <v>15668.3</v>
      </c>
      <c r="C26" s="1">
        <v>16461.5</v>
      </c>
      <c r="D26" s="1">
        <f t="shared" si="7"/>
        <v>105.1</v>
      </c>
      <c r="E26" s="1">
        <v>26.5</v>
      </c>
      <c r="F26" s="1">
        <f t="shared" si="8"/>
        <v>4152.1000000000004</v>
      </c>
      <c r="G26" s="1">
        <f t="shared" si="1"/>
        <v>4405.8999999999996</v>
      </c>
      <c r="H26" s="1">
        <f t="shared" si="2"/>
        <v>4362.3</v>
      </c>
      <c r="I26" s="1">
        <f t="shared" si="3"/>
        <v>4616.1000000000004</v>
      </c>
      <c r="J26" s="1">
        <f t="shared" si="4"/>
        <v>3673.1</v>
      </c>
      <c r="K26" s="1">
        <v>2694.3</v>
      </c>
      <c r="L26" s="1">
        <v>0</v>
      </c>
      <c r="M26" s="1">
        <v>253.8</v>
      </c>
      <c r="N26" s="1">
        <v>978.8</v>
      </c>
      <c r="O26" s="1">
        <v>0</v>
      </c>
      <c r="P26" s="1">
        <v>0</v>
      </c>
      <c r="Q26" s="1">
        <v>3730.5</v>
      </c>
      <c r="R26" s="7">
        <f t="shared" si="5"/>
        <v>-732.8</v>
      </c>
      <c r="S26" s="3">
        <f t="shared" si="6"/>
        <v>-885.6</v>
      </c>
      <c r="T26" s="16"/>
      <c r="U26" s="1">
        <v>1</v>
      </c>
      <c r="V26" s="1">
        <v>1</v>
      </c>
    </row>
    <row r="27" spans="1:22" ht="48" customHeight="1" x14ac:dyDescent="0.25">
      <c r="A27" s="13" t="s">
        <v>23</v>
      </c>
      <c r="B27" s="7">
        <v>21890.5</v>
      </c>
      <c r="C27" s="7">
        <v>21900.9</v>
      </c>
      <c r="D27" s="7">
        <f t="shared" si="7"/>
        <v>100</v>
      </c>
      <c r="E27" s="7">
        <v>20.6</v>
      </c>
      <c r="F27" s="7">
        <f t="shared" si="8"/>
        <v>4509.3999999999996</v>
      </c>
      <c r="G27" s="7">
        <f t="shared" si="1"/>
        <v>4748.5</v>
      </c>
      <c r="H27" s="7">
        <f t="shared" si="2"/>
        <v>4511.6000000000004</v>
      </c>
      <c r="I27" s="7">
        <f t="shared" si="3"/>
        <v>4750.7</v>
      </c>
      <c r="J27" s="7">
        <f>K27+N27</f>
        <v>3353</v>
      </c>
      <c r="K27" s="7">
        <v>2506.1</v>
      </c>
      <c r="L27" s="7">
        <v>0</v>
      </c>
      <c r="M27" s="7">
        <v>239.1</v>
      </c>
      <c r="N27" s="7">
        <v>846.9</v>
      </c>
      <c r="O27" s="7">
        <v>0</v>
      </c>
      <c r="P27" s="7">
        <v>0</v>
      </c>
      <c r="Q27" s="7">
        <v>3331.3</v>
      </c>
      <c r="R27" s="7">
        <f t="shared" si="5"/>
        <v>-1395.5</v>
      </c>
      <c r="S27" s="3">
        <f t="shared" si="6"/>
        <v>-1419.4</v>
      </c>
      <c r="T27" s="18"/>
      <c r="U27" s="7">
        <v>1</v>
      </c>
      <c r="V27" s="7">
        <v>1</v>
      </c>
    </row>
    <row r="28" spans="1:22" ht="41.25" customHeight="1" x14ac:dyDescent="0.25">
      <c r="A28" s="13" t="s">
        <v>24</v>
      </c>
      <c r="B28" s="1">
        <v>16541.7</v>
      </c>
      <c r="C28" s="1">
        <v>16676.3</v>
      </c>
      <c r="D28" s="1">
        <f t="shared" si="7"/>
        <v>100.8</v>
      </c>
      <c r="E28" s="1">
        <v>20.100000000000001</v>
      </c>
      <c r="F28" s="1">
        <f t="shared" si="8"/>
        <v>3324.9</v>
      </c>
      <c r="G28" s="1">
        <f t="shared" si="1"/>
        <v>3578.8</v>
      </c>
      <c r="H28" s="1">
        <f t="shared" si="2"/>
        <v>3351.9</v>
      </c>
      <c r="I28" s="1">
        <f t="shared" si="3"/>
        <v>3605.8</v>
      </c>
      <c r="J28" s="7">
        <f t="shared" si="4"/>
        <v>3189.1</v>
      </c>
      <c r="K28" s="1">
        <v>2607.9</v>
      </c>
      <c r="L28" s="1">
        <v>0</v>
      </c>
      <c r="M28" s="1">
        <v>253.9</v>
      </c>
      <c r="N28" s="1">
        <v>581.20000000000005</v>
      </c>
      <c r="O28" s="1">
        <v>0</v>
      </c>
      <c r="P28" s="1">
        <v>0</v>
      </c>
      <c r="Q28" s="1">
        <v>3074.4</v>
      </c>
      <c r="R28" s="7">
        <f t="shared" si="5"/>
        <v>-389.7</v>
      </c>
      <c r="S28" s="7">
        <f t="shared" si="6"/>
        <v>-531.4</v>
      </c>
      <c r="T28" s="16"/>
      <c r="U28" s="1">
        <v>1</v>
      </c>
      <c r="V28" s="1">
        <v>1</v>
      </c>
    </row>
    <row r="29" spans="1:22" ht="51.75" customHeight="1" x14ac:dyDescent="0.25">
      <c r="A29" s="13" t="s">
        <v>25</v>
      </c>
      <c r="B29" s="1">
        <v>14070</v>
      </c>
      <c r="C29" s="1">
        <v>14142.1</v>
      </c>
      <c r="D29" s="1">
        <f t="shared" si="7"/>
        <v>100.5</v>
      </c>
      <c r="E29" s="1">
        <v>24.3</v>
      </c>
      <c r="F29" s="1">
        <f t="shared" si="8"/>
        <v>3419</v>
      </c>
      <c r="G29" s="1">
        <f t="shared" si="1"/>
        <v>4370.6000000000004</v>
      </c>
      <c r="H29" s="1">
        <f t="shared" si="2"/>
        <v>3436.5</v>
      </c>
      <c r="I29" s="1">
        <f t="shared" si="3"/>
        <v>4388.1000000000004</v>
      </c>
      <c r="J29" s="1">
        <f t="shared" si="4"/>
        <v>4125.2</v>
      </c>
      <c r="K29" s="1">
        <v>3095.9</v>
      </c>
      <c r="L29" s="1">
        <v>700.6</v>
      </c>
      <c r="M29" s="1">
        <v>251</v>
      </c>
      <c r="N29" s="1">
        <v>1029.3</v>
      </c>
      <c r="O29" s="1">
        <v>0</v>
      </c>
      <c r="P29" s="1">
        <v>0</v>
      </c>
      <c r="Q29" s="1">
        <v>4099.8</v>
      </c>
      <c r="R29" s="7">
        <f t="shared" si="5"/>
        <v>-245.4</v>
      </c>
      <c r="S29" s="3">
        <f t="shared" si="6"/>
        <v>-288.3</v>
      </c>
      <c r="T29" s="16"/>
      <c r="U29" s="1">
        <v>1</v>
      </c>
      <c r="V29" s="1">
        <v>1</v>
      </c>
    </row>
    <row r="30" spans="1:22" ht="55.5" customHeight="1" x14ac:dyDescent="0.25">
      <c r="A30" s="13" t="s">
        <v>26</v>
      </c>
      <c r="B30" s="1">
        <v>15921.9</v>
      </c>
      <c r="C30" s="1">
        <v>15984.8</v>
      </c>
      <c r="D30" s="1">
        <f t="shared" si="7"/>
        <v>100.4</v>
      </c>
      <c r="E30" s="1">
        <v>28.3</v>
      </c>
      <c r="F30" s="1">
        <f t="shared" si="8"/>
        <v>4505.8999999999996</v>
      </c>
      <c r="G30" s="1">
        <f t="shared" si="1"/>
        <v>4990.2</v>
      </c>
      <c r="H30" s="1">
        <f t="shared" si="2"/>
        <v>4523.7</v>
      </c>
      <c r="I30" s="1">
        <f t="shared" si="3"/>
        <v>5008</v>
      </c>
      <c r="J30" s="1">
        <f t="shared" si="4"/>
        <v>4615</v>
      </c>
      <c r="K30" s="1">
        <v>3046.9</v>
      </c>
      <c r="L30" s="1">
        <v>484.3</v>
      </c>
      <c r="M30" s="1">
        <v>0</v>
      </c>
      <c r="N30" s="1">
        <v>1568.1</v>
      </c>
      <c r="O30" s="1">
        <v>0</v>
      </c>
      <c r="P30" s="1">
        <v>0</v>
      </c>
      <c r="Q30" s="1">
        <v>4604.8</v>
      </c>
      <c r="R30" s="7">
        <f t="shared" si="5"/>
        <v>-375.2</v>
      </c>
      <c r="S30" s="3">
        <f t="shared" si="6"/>
        <v>-403.2</v>
      </c>
      <c r="T30" s="11"/>
      <c r="U30" s="1">
        <v>1</v>
      </c>
      <c r="V30" s="1">
        <v>1</v>
      </c>
    </row>
    <row r="31" spans="1:22" ht="40.5" customHeight="1" x14ac:dyDescent="0.25">
      <c r="A31" s="14" t="s">
        <v>27</v>
      </c>
      <c r="B31" s="1">
        <f>SUM(B12:B30)</f>
        <v>461149.3</v>
      </c>
      <c r="C31" s="1">
        <f>SUM(C12:C30)</f>
        <v>465081.7</v>
      </c>
      <c r="D31" s="1">
        <f t="shared" si="7"/>
        <v>100.9</v>
      </c>
      <c r="E31" s="1" t="s">
        <v>36</v>
      </c>
      <c r="F31" s="1">
        <f t="shared" ref="F31:S31" si="9">SUM(F12:F30)</f>
        <v>92058.2</v>
      </c>
      <c r="G31" s="1">
        <f t="shared" ref="G31" si="10">(F31+L31+M31)</f>
        <v>99044.7</v>
      </c>
      <c r="H31" s="1">
        <f t="shared" si="9"/>
        <v>92725.1</v>
      </c>
      <c r="I31" s="1">
        <f t="shared" si="3"/>
        <v>99711.6</v>
      </c>
      <c r="J31" s="1">
        <f t="shared" si="9"/>
        <v>82348</v>
      </c>
      <c r="K31" s="1">
        <f t="shared" si="9"/>
        <v>55046.9</v>
      </c>
      <c r="L31" s="1">
        <f t="shared" si="9"/>
        <v>2818.6</v>
      </c>
      <c r="M31" s="1">
        <f t="shared" si="9"/>
        <v>4167.8999999999996</v>
      </c>
      <c r="N31" s="1">
        <f t="shared" si="9"/>
        <v>27301.1</v>
      </c>
      <c r="O31" s="1">
        <v>0</v>
      </c>
      <c r="P31" s="1">
        <f t="shared" si="9"/>
        <v>0</v>
      </c>
      <c r="Q31" s="1">
        <f t="shared" si="9"/>
        <v>81859.3</v>
      </c>
      <c r="R31" s="7">
        <f t="shared" si="9"/>
        <v>-16696.7</v>
      </c>
      <c r="S31" s="17">
        <f t="shared" si="9"/>
        <v>-17852.3</v>
      </c>
      <c r="T31" s="1"/>
      <c r="U31" s="1">
        <f>SUM(U12:U30)</f>
        <v>20</v>
      </c>
      <c r="V31" s="1">
        <f>SUM(V12:V30)</f>
        <v>24.5</v>
      </c>
    </row>
    <row r="32" spans="1:22" ht="60" customHeight="1" x14ac:dyDescent="0.25">
      <c r="A32" s="13" t="s">
        <v>44</v>
      </c>
      <c r="B32" s="7">
        <v>806825.8</v>
      </c>
      <c r="C32" s="7">
        <v>818821.7</v>
      </c>
      <c r="D32" s="7">
        <f>C32/B32*100</f>
        <v>101.5</v>
      </c>
      <c r="E32" s="7">
        <v>10.1</v>
      </c>
      <c r="F32" s="7">
        <f t="shared" si="8"/>
        <v>81489.399999999994</v>
      </c>
      <c r="G32" s="7">
        <f>(F32+L32+M32+P32+O32)</f>
        <v>85293.3</v>
      </c>
      <c r="H32" s="7">
        <f t="shared" si="2"/>
        <v>82701</v>
      </c>
      <c r="I32" s="7">
        <f>(H32+L32+M32+P32+O32)</f>
        <v>86504.9</v>
      </c>
      <c r="J32" s="7">
        <f>K32+N32</f>
        <v>70968.899999999994</v>
      </c>
      <c r="K32" s="7">
        <v>9339.4</v>
      </c>
      <c r="L32" s="7">
        <v>1620.7</v>
      </c>
      <c r="M32" s="7">
        <v>0</v>
      </c>
      <c r="N32" s="7">
        <v>61629.5</v>
      </c>
      <c r="O32" s="7">
        <v>1749.5</v>
      </c>
      <c r="P32" s="7">
        <v>433.7</v>
      </c>
      <c r="Q32" s="7">
        <v>70933.5</v>
      </c>
      <c r="R32" s="7">
        <f>J32-G32</f>
        <v>-14324.4</v>
      </c>
      <c r="S32" s="17">
        <f>Q32-I32</f>
        <v>-15571.4</v>
      </c>
      <c r="T32" s="7"/>
      <c r="U32" s="7">
        <v>2</v>
      </c>
      <c r="V32" s="27">
        <v>35</v>
      </c>
    </row>
    <row r="33" spans="1:22" ht="40.5" customHeight="1" x14ac:dyDescent="0.25">
      <c r="A33" s="14" t="s">
        <v>45</v>
      </c>
      <c r="B33" s="1">
        <f>B31+B32</f>
        <v>1267975.1000000001</v>
      </c>
      <c r="C33" s="1">
        <f>C31+C32</f>
        <v>1283903.3999999999</v>
      </c>
      <c r="D33" s="1">
        <f t="shared" si="7"/>
        <v>101.3</v>
      </c>
      <c r="E33" s="1" t="s">
        <v>36</v>
      </c>
      <c r="F33" s="1">
        <f t="shared" ref="F33:S33" si="11">F31+F32</f>
        <v>173547.6</v>
      </c>
      <c r="G33" s="1">
        <f>(F33+L33+M33+P33+O33)</f>
        <v>184338</v>
      </c>
      <c r="H33" s="1">
        <f t="shared" si="11"/>
        <v>175426.1</v>
      </c>
      <c r="I33" s="1">
        <f>(H33+L33+M33+P33+O33)</f>
        <v>186216.5</v>
      </c>
      <c r="J33" s="1">
        <f t="shared" si="11"/>
        <v>153316.9</v>
      </c>
      <c r="K33" s="1">
        <f t="shared" si="11"/>
        <v>64386.3</v>
      </c>
      <c r="L33" s="1">
        <f t="shared" si="11"/>
        <v>4439.3</v>
      </c>
      <c r="M33" s="1">
        <f t="shared" si="11"/>
        <v>4167.8999999999996</v>
      </c>
      <c r="N33" s="1">
        <f t="shared" si="11"/>
        <v>88930.6</v>
      </c>
      <c r="O33" s="1">
        <f t="shared" si="11"/>
        <v>1749.5</v>
      </c>
      <c r="P33" s="1">
        <f t="shared" si="11"/>
        <v>433.7</v>
      </c>
      <c r="Q33" s="1">
        <f t="shared" si="11"/>
        <v>152792.79999999999</v>
      </c>
      <c r="R33" s="7">
        <f t="shared" si="11"/>
        <v>-31021.1</v>
      </c>
      <c r="S33" s="17">
        <f t="shared" si="11"/>
        <v>-33423.699999999997</v>
      </c>
      <c r="T33" s="1"/>
      <c r="U33" s="1">
        <f>U31+U32</f>
        <v>22</v>
      </c>
      <c r="V33" s="1">
        <f>V31+V32</f>
        <v>59.5</v>
      </c>
    </row>
    <row r="34" spans="1:22" ht="26.25" customHeight="1" x14ac:dyDescent="0.25">
      <c r="A34" s="6" t="s">
        <v>38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5"/>
      <c r="S34" s="4"/>
      <c r="T34" s="4"/>
      <c r="U34" s="4"/>
      <c r="V34" s="4"/>
    </row>
    <row r="35" spans="1:22" ht="18.75" x14ac:dyDescent="0.3">
      <c r="A35" s="62" t="s">
        <v>37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</row>
  </sheetData>
  <mergeCells count="29">
    <mergeCell ref="A35:V35"/>
    <mergeCell ref="Q4:Q10"/>
    <mergeCell ref="R4:S7"/>
    <mergeCell ref="U4:U10"/>
    <mergeCell ref="V4:V10"/>
    <mergeCell ref="J8:J10"/>
    <mergeCell ref="K8:P8"/>
    <mergeCell ref="R8:R10"/>
    <mergeCell ref="S8:S10"/>
    <mergeCell ref="K9:K10"/>
    <mergeCell ref="L9:M9"/>
    <mergeCell ref="E4:E10"/>
    <mergeCell ref="F4:F10"/>
    <mergeCell ref="G4:G10"/>
    <mergeCell ref="H4:H10"/>
    <mergeCell ref="I4:I10"/>
    <mergeCell ref="J4:P7"/>
    <mergeCell ref="N9:N10"/>
    <mergeCell ref="O9:P9"/>
    <mergeCell ref="I1:L1"/>
    <mergeCell ref="A2:W2"/>
    <mergeCell ref="A3:A10"/>
    <mergeCell ref="B3:D3"/>
    <mergeCell ref="E3:S3"/>
    <mergeCell ref="T3:T10"/>
    <mergeCell ref="U3:V3"/>
    <mergeCell ref="B4:B10"/>
    <mergeCell ref="C4:C10"/>
    <mergeCell ref="D4:D10"/>
  </mergeCells>
  <pageMargins left="0.70866141732283472" right="0.70866141732283472" top="0.74803149606299213" bottom="0.74803149606299213" header="0.31496062992125984" footer="0.31496062992125984"/>
  <pageSetup paperSize="8" scale="3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на 01.04.2022</vt:lpstr>
      <vt:lpstr>Приложение к отчету за 1 кв2022</vt:lpstr>
      <vt:lpstr>на 01.07.2022 </vt:lpstr>
      <vt:lpstr>Приложение на 01.07.2022</vt:lpstr>
      <vt:lpstr>на 01.10.2022  </vt:lpstr>
      <vt:lpstr>Приложение на 01.10.2022</vt:lpstr>
      <vt:lpstr>Прогноз исполнение 2022</vt:lpstr>
      <vt:lpstr>Приложение ПРОГНОЗ 2022</vt:lpstr>
      <vt:lpstr>на 01.01.2023 (за 2022)</vt:lpstr>
      <vt:lpstr>Приложение на 01.01.2023 </vt:lpstr>
      <vt:lpstr>на 01.04.2023 </vt:lpstr>
      <vt:lpstr>Приложение на 01.04.2023</vt:lpstr>
      <vt:lpstr>на 01.07.2023 </vt:lpstr>
      <vt:lpstr>Приложение на 01.07.2023 </vt:lpstr>
      <vt:lpstr>на 01.10.2023</vt:lpstr>
      <vt:lpstr>Приложение на 01.10.2023</vt:lpstr>
      <vt:lpstr>за 2023 (на 01.01.2024)  </vt:lpstr>
      <vt:lpstr>Приложение за 2023 год </vt:lpstr>
      <vt:lpstr>на 01.04.2024</vt:lpstr>
      <vt:lpstr>Приложение на 01.04.2024</vt:lpstr>
      <vt:lpstr>на 01.07.2024</vt:lpstr>
      <vt:lpstr>Приложение на 01.07.2024 </vt:lpstr>
      <vt:lpstr>на 01.10.2024 </vt:lpstr>
      <vt:lpstr>Приложение на 01.10.2024  </vt:lpstr>
      <vt:lpstr>на 01.07.2025</vt:lpstr>
      <vt:lpstr>Прил на 01.07.2025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2025-07-14T06:45:18Z</dcterms:modified>
</cp:coreProperties>
</file>