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7" activeTab="0"/>
  </bookViews>
  <sheets>
    <sheet name="1 квартал 2016 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<sst xmlns="http://schemas.openxmlformats.org/spreadsheetml/2006/main" count="76" uniqueCount="64">
  <si>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ОТЧЕТ</t>
  </si>
  <si>
    <t>Фактически получено на отчетную дату, тыс. руб.</t>
  </si>
  <si>
    <t xml:space="preserve">Штатная численность </t>
  </si>
  <si>
    <t>Плановые назначения с учетом изменений, тыс. руб.</t>
  </si>
  <si>
    <t xml:space="preserve"> муниципальных служащих, ед. </t>
  </si>
  <si>
    <t>Наименование муниципального образования Ненецкого автономного округа</t>
  </si>
  <si>
    <t>Городской округ «Город Нарьян-Мар»</t>
  </si>
  <si>
    <t>Городское поселение «Рабочий поселок Искателей»</t>
  </si>
  <si>
    <t>Поселок Амдерма</t>
  </si>
  <si>
    <t>Андегский сельсовет</t>
  </si>
  <si>
    <t>Великовисочный сельсовет</t>
  </si>
  <si>
    <t>Канинский сельсовет</t>
  </si>
  <si>
    <t>Коткинский сельсовет</t>
  </si>
  <si>
    <t>Карский сельсовет</t>
  </si>
  <si>
    <t>Колгуевский сельсовет</t>
  </si>
  <si>
    <t>Малоземельский сельсовет</t>
  </si>
  <si>
    <t>Омский сельсовет</t>
  </si>
  <si>
    <t>Пёшский сельсовет</t>
  </si>
  <si>
    <t>Приморско-Куйский сельсовет</t>
  </si>
  <si>
    <t>Тельвисочный сельсовет</t>
  </si>
  <si>
    <t>Тиманский сельсовет</t>
  </si>
  <si>
    <t>Хорей-Верский сельсовет</t>
  </si>
  <si>
    <t>Хоседа-Хардский сельсовет</t>
  </si>
  <si>
    <t>Шоинский сельсовет</t>
  </si>
  <si>
    <t>Юшарский сельсовет</t>
  </si>
  <si>
    <t>ВСЕГО ПОСЕЛЕНИЯ</t>
  </si>
  <si>
    <t>выборных должностных лиц, ед.</t>
  </si>
  <si>
    <t>ВСЕГО</t>
  </si>
  <si>
    <t>ИТОГО</t>
  </si>
  <si>
    <t>Налоговые, неналоговые доходы бюджета муниципального образования</t>
  </si>
  <si>
    <t>по плановым показателям  (гр. 5 - гр. 7)</t>
  </si>
  <si>
    <t xml:space="preserve"> по кассовому исполнению (гр.6 - гр.8)   &lt;*&gt;</t>
  </si>
  <si>
    <t>Норматив (план) в тыс.рублей              тыс. руб.                                 (гр. 2 х гр. 4)</t>
  </si>
  <si>
    <t>Норматив в % от собственных доходов бюджетов муниципального образования</t>
  </si>
  <si>
    <t>Норматив (касса),                   тыс. руб.                                 (гр. 3 х гр. 4)</t>
  </si>
  <si>
    <t>ФОТ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</t>
  </si>
  <si>
    <t xml:space="preserve">ФОТ (утверждено) в местном бюджете, с учетом изменений на отчетную дату,            тыс. руб. </t>
  </si>
  <si>
    <t>Отклонение от норматива,  тыс. руб.   (+ норма, - превышение)</t>
  </si>
  <si>
    <t>*</t>
  </si>
  <si>
    <r>
      <rPr>
        <b/>
        <sz val="11"/>
        <rFont val="Times New Roman"/>
        <family val="1"/>
      </rPr>
      <t xml:space="preserve">Сумма на увеличение норматива </t>
    </r>
    <r>
      <rPr>
        <sz val="11"/>
        <rFont val="Times New Roman"/>
        <family val="1"/>
      </rPr>
      <t>(расходы на сокращение муниципальных служащих, сложение полномочий главы)</t>
    </r>
  </si>
  <si>
    <t>01/03,2016</t>
  </si>
  <si>
    <t xml:space="preserve"> исправят на ближайшей сессии</t>
  </si>
  <si>
    <t>будут вносить изменения в бюджет</t>
  </si>
  <si>
    <t>норма с увеличенным нормативом</t>
  </si>
  <si>
    <t>Фактическая на 31.12.2015</t>
  </si>
  <si>
    <t>Фактическая на 01.04.2016</t>
  </si>
  <si>
    <t>Изменения  численности по сравнению с 2015 годом (+ увеличение, - сокращение)</t>
  </si>
  <si>
    <t xml:space="preserve">ФОТ (утверждено) в местном бюджете, с учетом изменений на 2015 год,            тыс. руб. </t>
  </si>
  <si>
    <t>Отклонение обьема ФОТ 2016/2015                   (+,-)</t>
  </si>
  <si>
    <t>за 1 квартал 2016 года</t>
  </si>
  <si>
    <t xml:space="preserve">о соблюдении органами местного самоуправления 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в органах местного самоуправления муниципальных образований Ненецкого автономного округа </t>
  </si>
  <si>
    <t>1/2 с 01.03.16 будут править доходы 1241,0 на ближайшей сессии</t>
  </si>
  <si>
    <t>Комментарий</t>
  </si>
  <si>
    <t>Ответы глав МО на предложение ДФЭ НАО по приведению ФОТ к госслужбе</t>
  </si>
  <si>
    <t>Муниципальный район «Заполярный район»*</t>
  </si>
  <si>
    <t>Пустозерский сельсовет*</t>
  </si>
  <si>
    <t>ФОТ сокращен на 7 % с 01.01.2016, по снижению кол-ва окладов для расчета ФОТ информации нет.</t>
  </si>
  <si>
    <t>согл. отчету сумма на сокращение составила 7045,4, согласно письму  расходы на сокращение по году составят 17480,1 тыс.рублей</t>
  </si>
  <si>
    <t>ФОТ из расчета 50 окл., на май-июнь запланировано уменьшение денежного содеражния на 10 %</t>
  </si>
  <si>
    <t>расчет ФОТ не менялся, сокращены единицы</t>
  </si>
  <si>
    <t>Сокращение планируется с 01.06.16 на 1 ед, и с 08.06.16 на 1 ед.</t>
  </si>
  <si>
    <t>расчет ФОТ не менялся, по сокращению единиц информация не представлена</t>
  </si>
  <si>
    <t>ФОТ из расчета 50 окл., оклады уменьшены на 2,3 %</t>
  </si>
  <si>
    <t>м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</si>
</sst>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;[Red]#,##0.0"/>
  </numFmts>
  <fonts count="52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7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0.7999799847602844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9" fontId="1" fillId="0" borderId="10" xfId="0" applyNumberFormat="1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/>
    </xf>
    <xf numFmtId="189" fontId="10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189" fontId="11" fillId="0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189" fontId="1" fillId="10" borderId="10" xfId="0" applyNumberFormat="1" applyFont="1" applyFill="1" applyBorder="1" applyAlignment="1">
      <alignment vertical="center"/>
    </xf>
    <xf numFmtId="189" fontId="1" fillId="9" borderId="10" xfId="0" applyNumberFormat="1" applyFont="1" applyFill="1" applyBorder="1" applyAlignment="1">
      <alignment vertical="center"/>
    </xf>
    <xf numFmtId="189" fontId="1" fillId="33" borderId="10" xfId="0" applyNumberFormat="1" applyFont="1" applyFill="1" applyBorder="1" applyAlignment="1">
      <alignment vertical="center"/>
    </xf>
    <xf numFmtId="189" fontId="10" fillId="33" borderId="10" xfId="0" applyNumberFormat="1" applyFont="1" applyFill="1" applyBorder="1" applyAlignment="1">
      <alignment vertical="center"/>
    </xf>
    <xf numFmtId="189" fontId="50" fillId="6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189" fontId="1" fillId="34" borderId="10" xfId="0" applyNumberFormat="1" applyFont="1" applyFill="1" applyBorder="1" applyAlignment="1">
      <alignment vertical="center"/>
    </xf>
    <xf numFmtId="189" fontId="1" fillId="2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wrapText="1"/>
    </xf>
    <xf numFmtId="0" fontId="51" fillId="0" borderId="0" xfId="0" applyFont="1" applyFill="1" applyAlignment="1">
      <alignment/>
    </xf>
    <xf numFmtId="0" fontId="4" fillId="6" borderId="18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="75" zoomScaleNormal="75" zoomScalePageLayoutView="0" workbookViewId="0" topLeftCell="A1">
      <selection activeCell="H9" sqref="H9"/>
    </sheetView>
  </sheetViews>
  <sheetFormatPr defaultColWidth="9.140625" defaultRowHeight="12.75" outlineLevelCol="1"/>
  <cols>
    <col min="1" max="1" width="38.8515625" style="6" customWidth="1"/>
    <col min="2" max="3" width="13.57421875" style="6" customWidth="1"/>
    <col min="4" max="4" width="14.57421875" style="6" customWidth="1"/>
    <col min="5" max="5" width="14.7109375" style="6" customWidth="1"/>
    <col min="6" max="6" width="14.28125" style="6" customWidth="1"/>
    <col min="7" max="7" width="13.7109375" style="6" customWidth="1"/>
    <col min="8" max="8" width="15.421875" style="6" customWidth="1"/>
    <col min="9" max="9" width="15.28125" style="6" customWidth="1"/>
    <col min="10" max="13" width="16.57421875" style="6" customWidth="1"/>
    <col min="14" max="15" width="16.57421875" style="6" hidden="1" customWidth="1" outlineLevel="1"/>
    <col min="16" max="16" width="14.57421875" style="6" customWidth="1" collapsed="1"/>
    <col min="17" max="19" width="14.7109375" style="6" customWidth="1"/>
    <col min="20" max="20" width="12.57421875" style="6" customWidth="1"/>
    <col min="21" max="21" width="14.140625" style="6" customWidth="1"/>
    <col min="22" max="22" width="28.00390625" style="27" hidden="1" customWidth="1" outlineLevel="1"/>
    <col min="23" max="23" width="45.8515625" style="27" hidden="1" customWidth="1" outlineLevel="1"/>
    <col min="24" max="24" width="9.140625" style="6" customWidth="1" collapsed="1"/>
    <col min="25" max="16384" width="9.140625" style="6" customWidth="1"/>
  </cols>
  <sheetData>
    <row r="1" spans="2:19" ht="18.75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4"/>
      <c r="S1" s="44"/>
    </row>
    <row r="2" spans="1:21" ht="47.25" customHeight="1">
      <c r="A2" s="26"/>
      <c r="B2" s="45" t="s">
        <v>50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46"/>
      <c r="R2" s="46"/>
      <c r="S2" s="46"/>
      <c r="T2" s="26"/>
      <c r="U2" s="26"/>
    </row>
    <row r="3" spans="2:19" ht="30" customHeight="1">
      <c r="B3" s="47" t="s">
        <v>49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  <c r="S3" s="48"/>
    </row>
    <row r="4" ht="18" customHeight="1">
      <c r="H4" s="13"/>
    </row>
    <row r="5" spans="1:23" ht="68.25" customHeight="1">
      <c r="A5" s="40" t="s">
        <v>5</v>
      </c>
      <c r="B5" s="52" t="s">
        <v>29</v>
      </c>
      <c r="C5" s="53"/>
      <c r="D5" s="32" t="s">
        <v>35</v>
      </c>
      <c r="E5" s="54"/>
      <c r="F5" s="54"/>
      <c r="G5" s="54"/>
      <c r="H5" s="54"/>
      <c r="I5" s="54"/>
      <c r="J5" s="55"/>
      <c r="K5" s="37" t="s">
        <v>39</v>
      </c>
      <c r="L5" s="30" t="s">
        <v>37</v>
      </c>
      <c r="M5" s="34"/>
      <c r="N5" s="25"/>
      <c r="O5" s="25"/>
      <c r="P5" s="32" t="s">
        <v>2</v>
      </c>
      <c r="Q5" s="56"/>
      <c r="R5" s="57"/>
      <c r="S5" s="58"/>
      <c r="T5" s="30" t="s">
        <v>46</v>
      </c>
      <c r="U5" s="34"/>
      <c r="V5" s="59" t="s">
        <v>52</v>
      </c>
      <c r="W5" s="62" t="s">
        <v>53</v>
      </c>
    </row>
    <row r="6" spans="1:23" ht="111.75" customHeight="1">
      <c r="A6" s="41"/>
      <c r="B6" s="40" t="s">
        <v>3</v>
      </c>
      <c r="C6" s="40" t="s">
        <v>1</v>
      </c>
      <c r="D6" s="40" t="s">
        <v>33</v>
      </c>
      <c r="E6" s="64" t="s">
        <v>32</v>
      </c>
      <c r="F6" s="40" t="s">
        <v>34</v>
      </c>
      <c r="G6" s="64" t="s">
        <v>36</v>
      </c>
      <c r="H6" s="40" t="s">
        <v>63</v>
      </c>
      <c r="I6" s="30" t="s">
        <v>37</v>
      </c>
      <c r="J6" s="31"/>
      <c r="K6" s="38"/>
      <c r="L6" s="35"/>
      <c r="M6" s="36"/>
      <c r="N6" s="49" t="s">
        <v>47</v>
      </c>
      <c r="O6" s="49" t="s">
        <v>48</v>
      </c>
      <c r="P6" s="32" t="s">
        <v>44</v>
      </c>
      <c r="Q6" s="33"/>
      <c r="R6" s="32" t="s">
        <v>45</v>
      </c>
      <c r="S6" s="33"/>
      <c r="T6" s="35"/>
      <c r="U6" s="36"/>
      <c r="V6" s="60"/>
      <c r="W6" s="63"/>
    </row>
    <row r="7" spans="1:23" s="29" customFormat="1" ht="107.25" customHeight="1">
      <c r="A7" s="42"/>
      <c r="B7" s="42"/>
      <c r="C7" s="42"/>
      <c r="D7" s="42"/>
      <c r="E7" s="65"/>
      <c r="F7" s="42"/>
      <c r="G7" s="65"/>
      <c r="H7" s="42"/>
      <c r="I7" s="7" t="s">
        <v>30</v>
      </c>
      <c r="J7" s="7" t="s">
        <v>31</v>
      </c>
      <c r="K7" s="39"/>
      <c r="L7" s="7" t="s">
        <v>30</v>
      </c>
      <c r="M7" s="7" t="s">
        <v>31</v>
      </c>
      <c r="N7" s="50"/>
      <c r="O7" s="51"/>
      <c r="P7" s="8" t="s">
        <v>26</v>
      </c>
      <c r="Q7" s="8" t="s">
        <v>4</v>
      </c>
      <c r="R7" s="8" t="s">
        <v>26</v>
      </c>
      <c r="S7" s="8" t="s">
        <v>4</v>
      </c>
      <c r="T7" s="8" t="s">
        <v>26</v>
      </c>
      <c r="U7" s="8" t="s">
        <v>4</v>
      </c>
      <c r="V7" s="61"/>
      <c r="W7" s="63"/>
    </row>
    <row r="8" spans="1:23" ht="21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/>
      <c r="L8" s="1"/>
      <c r="M8" s="1"/>
      <c r="N8" s="1"/>
      <c r="O8" s="1"/>
      <c r="P8" s="1">
        <v>12</v>
      </c>
      <c r="Q8" s="1">
        <v>13</v>
      </c>
      <c r="R8" s="1">
        <v>14</v>
      </c>
      <c r="S8" s="1">
        <v>15</v>
      </c>
      <c r="T8" s="1">
        <v>16</v>
      </c>
      <c r="U8" s="1">
        <v>17</v>
      </c>
      <c r="V8" s="28"/>
      <c r="W8" s="28"/>
    </row>
    <row r="9" spans="1:23" ht="39" customHeight="1">
      <c r="A9" s="16" t="s">
        <v>54</v>
      </c>
      <c r="B9" s="3">
        <v>923244.4</v>
      </c>
      <c r="C9" s="4">
        <v>177916.6</v>
      </c>
      <c r="D9" s="10">
        <v>10</v>
      </c>
      <c r="E9" s="4">
        <f>B9*D9%</f>
        <v>92324.44</v>
      </c>
      <c r="F9" s="4">
        <f>C9*D9%</f>
        <v>17791.66</v>
      </c>
      <c r="G9" s="4">
        <v>80801.1</v>
      </c>
      <c r="H9" s="4">
        <v>16817.2</v>
      </c>
      <c r="I9" s="17">
        <f>E9-G9</f>
        <v>11523.339999999997</v>
      </c>
      <c r="J9" s="17">
        <f>F9-H9</f>
        <v>974.4599999999991</v>
      </c>
      <c r="K9" s="19"/>
      <c r="L9" s="19">
        <f>E9+K9-G9</f>
        <v>11523.339999999997</v>
      </c>
      <c r="M9" s="19">
        <f>F9+K9-H9</f>
        <v>974.4599999999991</v>
      </c>
      <c r="N9" s="19">
        <v>117071.8</v>
      </c>
      <c r="O9" s="19">
        <f>G9-N9</f>
        <v>-36270.7</v>
      </c>
      <c r="P9" s="4">
        <v>1</v>
      </c>
      <c r="Q9" s="4">
        <v>58</v>
      </c>
      <c r="R9" s="4">
        <v>1</v>
      </c>
      <c r="S9" s="4">
        <v>57</v>
      </c>
      <c r="T9" s="4">
        <f>R9-P9</f>
        <v>0</v>
      </c>
      <c r="U9" s="4">
        <f>S9-Q9</f>
        <v>-1</v>
      </c>
      <c r="V9" s="28"/>
      <c r="W9" s="28" t="s">
        <v>58</v>
      </c>
    </row>
    <row r="10" spans="1:23" ht="67.5" customHeight="1">
      <c r="A10" s="16" t="s">
        <v>6</v>
      </c>
      <c r="B10" s="3">
        <v>622108</v>
      </c>
      <c r="C10" s="4">
        <v>141982.1</v>
      </c>
      <c r="D10" s="10">
        <v>10</v>
      </c>
      <c r="E10" s="4">
        <f>B10*D10%</f>
        <v>62210.8</v>
      </c>
      <c r="F10" s="4">
        <f>C10*D10%</f>
        <v>14198.210000000001</v>
      </c>
      <c r="G10" s="4">
        <v>101324.8</v>
      </c>
      <c r="H10" s="4">
        <v>31428.6</v>
      </c>
      <c r="I10" s="18">
        <f>E10-G10</f>
        <v>-39114</v>
      </c>
      <c r="J10" s="18">
        <f>F10-H10</f>
        <v>-17230.39</v>
      </c>
      <c r="K10" s="19">
        <v>7045.4</v>
      </c>
      <c r="L10" s="18">
        <f>E10+K10-G10</f>
        <v>-32068.600000000006</v>
      </c>
      <c r="M10" s="19">
        <f>F10+K10-H10</f>
        <v>-10184.989999999998</v>
      </c>
      <c r="N10" s="19">
        <v>195015.5</v>
      </c>
      <c r="O10" s="19">
        <f>G10-N10</f>
        <v>-93690.7</v>
      </c>
      <c r="P10" s="4">
        <v>2</v>
      </c>
      <c r="Q10" s="4">
        <v>113</v>
      </c>
      <c r="R10" s="4">
        <v>2</v>
      </c>
      <c r="S10" s="4">
        <v>61</v>
      </c>
      <c r="T10" s="4">
        <f>R10-P10</f>
        <v>0</v>
      </c>
      <c r="U10" s="4">
        <f>S10-Q10</f>
        <v>-52</v>
      </c>
      <c r="V10" s="28" t="s">
        <v>57</v>
      </c>
      <c r="W10" s="28" t="s">
        <v>56</v>
      </c>
    </row>
    <row r="11" spans="1:23" ht="24" customHeight="1">
      <c r="A11" s="11" t="s">
        <v>27</v>
      </c>
      <c r="B11" s="12">
        <f>SUM(B9:B10)</f>
        <v>1545352.4</v>
      </c>
      <c r="C11" s="12">
        <f>SUM(C9:C10)</f>
        <v>319898.7</v>
      </c>
      <c r="D11" s="12">
        <f>SUM(D9:D10)</f>
        <v>20</v>
      </c>
      <c r="E11" s="12">
        <f aca="true" t="shared" si="0" ref="E11:O11">SUM(E9:E10)</f>
        <v>154535.24</v>
      </c>
      <c r="F11" s="12">
        <f t="shared" si="0"/>
        <v>31989.870000000003</v>
      </c>
      <c r="G11" s="12">
        <f t="shared" si="0"/>
        <v>182125.90000000002</v>
      </c>
      <c r="H11" s="12">
        <f t="shared" si="0"/>
        <v>48245.8</v>
      </c>
      <c r="I11" s="12">
        <f t="shared" si="0"/>
        <v>-27590.660000000003</v>
      </c>
      <c r="J11" s="12">
        <f t="shared" si="0"/>
        <v>-16255.93</v>
      </c>
      <c r="K11" s="20">
        <f t="shared" si="0"/>
        <v>7045.4</v>
      </c>
      <c r="L11" s="20">
        <f t="shared" si="0"/>
        <v>-20545.26000000001</v>
      </c>
      <c r="M11" s="20">
        <f t="shared" si="0"/>
        <v>-9210.529999999999</v>
      </c>
      <c r="N11" s="20">
        <f t="shared" si="0"/>
        <v>312087.3</v>
      </c>
      <c r="O11" s="20">
        <f t="shared" si="0"/>
        <v>-129961.4</v>
      </c>
      <c r="P11" s="12">
        <f aca="true" t="shared" si="1" ref="P11:U11">SUM(P9:P10)</f>
        <v>3</v>
      </c>
      <c r="Q11" s="12">
        <f t="shared" si="1"/>
        <v>171</v>
      </c>
      <c r="R11" s="12">
        <f t="shared" si="1"/>
        <v>3</v>
      </c>
      <c r="S11" s="12">
        <f t="shared" si="1"/>
        <v>118</v>
      </c>
      <c r="T11" s="12">
        <f t="shared" si="1"/>
        <v>0</v>
      </c>
      <c r="U11" s="12">
        <f t="shared" si="1"/>
        <v>-53</v>
      </c>
      <c r="V11" s="28"/>
      <c r="W11" s="28"/>
    </row>
    <row r="12" spans="1:23" ht="31.5">
      <c r="A12" s="22" t="s">
        <v>7</v>
      </c>
      <c r="B12" s="4">
        <v>76114</v>
      </c>
      <c r="C12" s="4">
        <v>18513.9</v>
      </c>
      <c r="D12" s="9">
        <v>16.7</v>
      </c>
      <c r="E12" s="4">
        <f aca="true" t="shared" si="2" ref="E12:E30">B12*D12%</f>
        <v>12711.037999999999</v>
      </c>
      <c r="F12" s="4">
        <f aca="true" t="shared" si="3" ref="F12:F30">C12*D12%</f>
        <v>3091.8213</v>
      </c>
      <c r="G12" s="4">
        <v>12633.7</v>
      </c>
      <c r="H12" s="4">
        <v>3060.8</v>
      </c>
      <c r="I12" s="17">
        <f>E12-G12</f>
        <v>77.33799999999792</v>
      </c>
      <c r="J12" s="17">
        <f>F12-H12</f>
        <v>31.021299999999883</v>
      </c>
      <c r="K12" s="19"/>
      <c r="L12" s="19">
        <f aca="true" t="shared" si="4" ref="L12:L30">E12+K12-G12</f>
        <v>77.33799999999792</v>
      </c>
      <c r="M12" s="19">
        <f aca="true" t="shared" si="5" ref="M12:M30">F12+K12-H12</f>
        <v>31.021299999999883</v>
      </c>
      <c r="N12" s="4">
        <v>18581.3</v>
      </c>
      <c r="O12" s="19">
        <f aca="true" t="shared" si="6" ref="O12:O30">G12-N12</f>
        <v>-5947.5999999999985</v>
      </c>
      <c r="P12" s="4">
        <v>2</v>
      </c>
      <c r="Q12" s="5">
        <v>11</v>
      </c>
      <c r="R12" s="4">
        <v>2</v>
      </c>
      <c r="S12" s="5">
        <v>6</v>
      </c>
      <c r="T12" s="4">
        <f aca="true" t="shared" si="7" ref="T12:T30">R12-P12</f>
        <v>0</v>
      </c>
      <c r="U12" s="4">
        <f aca="true" t="shared" si="8" ref="U12:U30">S12-Q12</f>
        <v>-5</v>
      </c>
      <c r="V12" s="28"/>
      <c r="W12" s="28" t="s">
        <v>59</v>
      </c>
    </row>
    <row r="13" spans="1:23" ht="29.25" customHeight="1">
      <c r="A13" s="16" t="s">
        <v>8</v>
      </c>
      <c r="B13" s="4">
        <v>3052.9</v>
      </c>
      <c r="C13" s="4">
        <v>443.4</v>
      </c>
      <c r="D13" s="9">
        <v>183.4</v>
      </c>
      <c r="E13" s="4">
        <f t="shared" si="2"/>
        <v>5599.0186</v>
      </c>
      <c r="F13" s="4">
        <f t="shared" si="3"/>
        <v>813.1956</v>
      </c>
      <c r="G13" s="4">
        <v>5101.8</v>
      </c>
      <c r="H13" s="4">
        <v>1061.4</v>
      </c>
      <c r="I13" s="17">
        <f>E13-G13</f>
        <v>497.21860000000015</v>
      </c>
      <c r="J13" s="18">
        <f>F13-H13</f>
        <v>-248.20440000000008</v>
      </c>
      <c r="K13" s="19"/>
      <c r="L13" s="19">
        <f t="shared" si="4"/>
        <v>497.21860000000015</v>
      </c>
      <c r="M13" s="19">
        <f t="shared" si="5"/>
        <v>-248.20440000000008</v>
      </c>
      <c r="N13" s="4">
        <v>6791.9</v>
      </c>
      <c r="O13" s="19">
        <f t="shared" si="6"/>
        <v>-1690.0999999999995</v>
      </c>
      <c r="P13" s="4">
        <v>1</v>
      </c>
      <c r="Q13" s="4">
        <v>3</v>
      </c>
      <c r="R13" s="4">
        <v>1</v>
      </c>
      <c r="S13" s="4">
        <v>3</v>
      </c>
      <c r="T13" s="4">
        <f t="shared" si="7"/>
        <v>0</v>
      </c>
      <c r="U13" s="4">
        <f t="shared" si="8"/>
        <v>0</v>
      </c>
      <c r="V13" s="28"/>
      <c r="W13" s="28"/>
    </row>
    <row r="14" spans="1:23" ht="32.25" customHeight="1">
      <c r="A14" s="16" t="s">
        <v>9</v>
      </c>
      <c r="B14" s="4">
        <v>4083</v>
      </c>
      <c r="C14" s="4">
        <v>2268.1</v>
      </c>
      <c r="D14" s="9">
        <v>92.3</v>
      </c>
      <c r="E14" s="4">
        <f t="shared" si="2"/>
        <v>3768.609</v>
      </c>
      <c r="F14" s="4">
        <f t="shared" si="3"/>
        <v>2093.4563</v>
      </c>
      <c r="G14" s="4">
        <v>3739.2</v>
      </c>
      <c r="H14" s="4">
        <v>594.8</v>
      </c>
      <c r="I14" s="17">
        <f aca="true" t="shared" si="9" ref="I14:I30">E14-G14</f>
        <v>29.409000000000106</v>
      </c>
      <c r="J14" s="17">
        <f aca="true" t="shared" si="10" ref="J14:J30">F14-H14</f>
        <v>1498.6562999999999</v>
      </c>
      <c r="K14" s="19"/>
      <c r="L14" s="19">
        <f t="shared" si="4"/>
        <v>29.409000000000106</v>
      </c>
      <c r="M14" s="19">
        <f t="shared" si="5"/>
        <v>1498.6562999999999</v>
      </c>
      <c r="N14" s="4">
        <v>6882</v>
      </c>
      <c r="O14" s="19">
        <f t="shared" si="6"/>
        <v>-3142.8</v>
      </c>
      <c r="P14" s="4">
        <v>1</v>
      </c>
      <c r="Q14" s="4">
        <v>3</v>
      </c>
      <c r="R14" s="4">
        <v>1</v>
      </c>
      <c r="S14" s="4">
        <v>1</v>
      </c>
      <c r="T14" s="4">
        <f t="shared" si="7"/>
        <v>0</v>
      </c>
      <c r="U14" s="4">
        <f t="shared" si="8"/>
        <v>-2</v>
      </c>
      <c r="V14" s="28" t="s">
        <v>40</v>
      </c>
      <c r="W14" s="28"/>
    </row>
    <row r="15" spans="1:23" ht="30.75" customHeight="1">
      <c r="A15" s="16" t="s">
        <v>10</v>
      </c>
      <c r="B15" s="4">
        <v>5767.1</v>
      </c>
      <c r="C15" s="4">
        <v>4146.7</v>
      </c>
      <c r="D15" s="9">
        <v>82.9</v>
      </c>
      <c r="E15" s="4">
        <f t="shared" si="2"/>
        <v>4780.925900000001</v>
      </c>
      <c r="F15" s="4">
        <f t="shared" si="3"/>
        <v>3437.6143</v>
      </c>
      <c r="G15" s="4">
        <v>5404.5</v>
      </c>
      <c r="H15" s="4">
        <v>2166.7</v>
      </c>
      <c r="I15" s="18">
        <f t="shared" si="9"/>
        <v>-623.5740999999989</v>
      </c>
      <c r="J15" s="17">
        <f t="shared" si="10"/>
        <v>1270.9143000000004</v>
      </c>
      <c r="K15" s="19">
        <v>624.6</v>
      </c>
      <c r="L15" s="17">
        <f t="shared" si="4"/>
        <v>1.0259000000014566</v>
      </c>
      <c r="M15" s="19">
        <f t="shared" si="5"/>
        <v>1895.5143000000003</v>
      </c>
      <c r="N15" s="4">
        <v>8214.1</v>
      </c>
      <c r="O15" s="19">
        <f t="shared" si="6"/>
        <v>-2809.6000000000004</v>
      </c>
      <c r="P15" s="4">
        <v>1</v>
      </c>
      <c r="Q15" s="4">
        <v>6</v>
      </c>
      <c r="R15" s="4">
        <v>1</v>
      </c>
      <c r="S15" s="4">
        <v>3</v>
      </c>
      <c r="T15" s="4">
        <f t="shared" si="7"/>
        <v>0</v>
      </c>
      <c r="U15" s="4">
        <f t="shared" si="8"/>
        <v>-3</v>
      </c>
      <c r="V15" s="28" t="s">
        <v>43</v>
      </c>
      <c r="W15" s="28"/>
    </row>
    <row r="16" spans="1:23" ht="26.25" customHeight="1">
      <c r="A16" s="16" t="s">
        <v>11</v>
      </c>
      <c r="B16" s="4">
        <v>3743.4</v>
      </c>
      <c r="C16" s="4">
        <v>2433.4</v>
      </c>
      <c r="D16" s="9">
        <v>203.8</v>
      </c>
      <c r="E16" s="4">
        <f t="shared" si="2"/>
        <v>7629.049200000001</v>
      </c>
      <c r="F16" s="4">
        <f t="shared" si="3"/>
        <v>4959.269200000001</v>
      </c>
      <c r="G16" s="4">
        <v>7604.4</v>
      </c>
      <c r="H16" s="4">
        <v>1514.3</v>
      </c>
      <c r="I16" s="17">
        <f t="shared" si="9"/>
        <v>24.649200000001656</v>
      </c>
      <c r="J16" s="17">
        <f t="shared" si="10"/>
        <v>3444.9692000000005</v>
      </c>
      <c r="K16" s="19"/>
      <c r="L16" s="19">
        <f t="shared" si="4"/>
        <v>24.649200000001656</v>
      </c>
      <c r="M16" s="19">
        <f t="shared" si="5"/>
        <v>3444.9692000000005</v>
      </c>
      <c r="N16" s="4">
        <v>9081.1</v>
      </c>
      <c r="O16" s="19">
        <f t="shared" si="6"/>
        <v>-1476.7000000000007</v>
      </c>
      <c r="P16" s="4">
        <v>2</v>
      </c>
      <c r="Q16" s="4">
        <v>4</v>
      </c>
      <c r="R16" s="4">
        <v>2</v>
      </c>
      <c r="S16" s="4">
        <v>4</v>
      </c>
      <c r="T16" s="4">
        <f t="shared" si="7"/>
        <v>0</v>
      </c>
      <c r="U16" s="4">
        <f t="shared" si="8"/>
        <v>0</v>
      </c>
      <c r="V16" s="28"/>
      <c r="W16" s="28"/>
    </row>
    <row r="17" spans="1:23" ht="40.5" customHeight="1">
      <c r="A17" s="16" t="s">
        <v>12</v>
      </c>
      <c r="B17" s="4">
        <v>2416.4</v>
      </c>
      <c r="C17" s="4">
        <v>275.2</v>
      </c>
      <c r="D17" s="9">
        <v>155.9</v>
      </c>
      <c r="E17" s="4">
        <f t="shared" si="2"/>
        <v>3767.1676000000007</v>
      </c>
      <c r="F17" s="4">
        <f t="shared" si="3"/>
        <v>429.0368</v>
      </c>
      <c r="G17" s="4">
        <v>4849.3</v>
      </c>
      <c r="H17" s="4">
        <v>1835.4</v>
      </c>
      <c r="I17" s="18">
        <f t="shared" si="9"/>
        <v>-1082.1323999999995</v>
      </c>
      <c r="J17" s="18">
        <f t="shared" si="10"/>
        <v>-1406.3632</v>
      </c>
      <c r="K17" s="24"/>
      <c r="L17" s="19">
        <f t="shared" si="4"/>
        <v>-1082.1323999999995</v>
      </c>
      <c r="M17" s="19">
        <f t="shared" si="5"/>
        <v>-1406.3632</v>
      </c>
      <c r="N17" s="4">
        <v>7150.3</v>
      </c>
      <c r="O17" s="19">
        <f t="shared" si="6"/>
        <v>-2301</v>
      </c>
      <c r="P17" s="4">
        <v>1</v>
      </c>
      <c r="Q17" s="4">
        <v>5</v>
      </c>
      <c r="R17" s="4">
        <v>1</v>
      </c>
      <c r="S17" s="4">
        <v>5</v>
      </c>
      <c r="T17" s="4">
        <f t="shared" si="7"/>
        <v>0</v>
      </c>
      <c r="U17" s="4">
        <f t="shared" si="8"/>
        <v>0</v>
      </c>
      <c r="V17" s="28" t="s">
        <v>51</v>
      </c>
      <c r="W17" s="28"/>
    </row>
    <row r="18" spans="1:23" ht="26.25" customHeight="1">
      <c r="A18" s="16" t="s">
        <v>13</v>
      </c>
      <c r="B18" s="4">
        <v>1135.8</v>
      </c>
      <c r="C18" s="4">
        <v>283.5</v>
      </c>
      <c r="D18" s="9">
        <v>442.8</v>
      </c>
      <c r="E18" s="4">
        <f t="shared" si="2"/>
        <v>5029.3224</v>
      </c>
      <c r="F18" s="4">
        <f t="shared" si="3"/>
        <v>1255.338</v>
      </c>
      <c r="G18" s="4">
        <v>4766.2</v>
      </c>
      <c r="H18" s="4">
        <v>1307.4</v>
      </c>
      <c r="I18" s="17">
        <f t="shared" si="9"/>
        <v>263.1224000000002</v>
      </c>
      <c r="J18" s="18">
        <f t="shared" si="10"/>
        <v>-52.062000000000126</v>
      </c>
      <c r="K18" s="19"/>
      <c r="L18" s="19">
        <f t="shared" si="4"/>
        <v>263.1224000000002</v>
      </c>
      <c r="M18" s="19">
        <f t="shared" si="5"/>
        <v>-52.062000000000126</v>
      </c>
      <c r="N18" s="4">
        <v>6118.6</v>
      </c>
      <c r="O18" s="19">
        <f t="shared" si="6"/>
        <v>-1352.4000000000005</v>
      </c>
      <c r="P18" s="4">
        <v>1</v>
      </c>
      <c r="Q18" s="4">
        <v>5</v>
      </c>
      <c r="R18" s="4">
        <v>1</v>
      </c>
      <c r="S18" s="4">
        <v>4</v>
      </c>
      <c r="T18" s="4">
        <f t="shared" si="7"/>
        <v>0</v>
      </c>
      <c r="U18" s="4">
        <f t="shared" si="8"/>
        <v>-1</v>
      </c>
      <c r="V18" s="28" t="s">
        <v>38</v>
      </c>
      <c r="W18" s="28" t="s">
        <v>59</v>
      </c>
    </row>
    <row r="19" spans="1:23" ht="40.5" customHeight="1">
      <c r="A19" s="16" t="s">
        <v>14</v>
      </c>
      <c r="B19" s="4">
        <v>1320.7</v>
      </c>
      <c r="C19" s="4">
        <v>84.5</v>
      </c>
      <c r="D19" s="9">
        <v>350.7</v>
      </c>
      <c r="E19" s="4">
        <f t="shared" si="2"/>
        <v>4631.6948999999995</v>
      </c>
      <c r="F19" s="4">
        <f t="shared" si="3"/>
        <v>296.3415</v>
      </c>
      <c r="G19" s="4">
        <v>4481.5</v>
      </c>
      <c r="H19" s="4">
        <v>721.1</v>
      </c>
      <c r="I19" s="17">
        <f t="shared" si="9"/>
        <v>150.1948999999995</v>
      </c>
      <c r="J19" s="18">
        <f t="shared" si="10"/>
        <v>-424.7585</v>
      </c>
      <c r="K19" s="19"/>
      <c r="L19" s="19">
        <f t="shared" si="4"/>
        <v>150.1948999999995</v>
      </c>
      <c r="M19" s="19">
        <f t="shared" si="5"/>
        <v>-424.7585</v>
      </c>
      <c r="N19" s="4">
        <v>6817.2</v>
      </c>
      <c r="O19" s="19">
        <f t="shared" si="6"/>
        <v>-2335.7</v>
      </c>
      <c r="P19" s="4">
        <v>1</v>
      </c>
      <c r="Q19" s="4">
        <v>3</v>
      </c>
      <c r="R19" s="4">
        <v>1</v>
      </c>
      <c r="S19" s="4">
        <v>3</v>
      </c>
      <c r="T19" s="4">
        <f t="shared" si="7"/>
        <v>0</v>
      </c>
      <c r="U19" s="4">
        <f t="shared" si="8"/>
        <v>0</v>
      </c>
      <c r="V19" s="28" t="s">
        <v>60</v>
      </c>
      <c r="W19" s="28" t="s">
        <v>59</v>
      </c>
    </row>
    <row r="20" spans="1:23" ht="26.25" customHeight="1">
      <c r="A20" s="16" t="s">
        <v>15</v>
      </c>
      <c r="B20" s="4">
        <v>1071.4</v>
      </c>
      <c r="C20" s="4">
        <v>162.1</v>
      </c>
      <c r="D20" s="9">
        <v>442.8</v>
      </c>
      <c r="E20" s="4">
        <f t="shared" si="2"/>
        <v>4744.1592</v>
      </c>
      <c r="F20" s="4">
        <f t="shared" si="3"/>
        <v>717.7787999999999</v>
      </c>
      <c r="G20" s="4">
        <v>1993</v>
      </c>
      <c r="H20" s="4">
        <v>1768</v>
      </c>
      <c r="I20" s="17">
        <f t="shared" si="9"/>
        <v>2751.1592</v>
      </c>
      <c r="J20" s="18">
        <f t="shared" si="10"/>
        <v>-1050.2212</v>
      </c>
      <c r="K20" s="19"/>
      <c r="L20" s="19">
        <f t="shared" si="4"/>
        <v>2751.1592</v>
      </c>
      <c r="M20" s="19">
        <f t="shared" si="5"/>
        <v>-1050.2212</v>
      </c>
      <c r="N20" s="4">
        <v>8349.9</v>
      </c>
      <c r="O20" s="19">
        <f t="shared" si="6"/>
        <v>-6356.9</v>
      </c>
      <c r="P20" s="4">
        <v>1</v>
      </c>
      <c r="Q20" s="4">
        <v>5</v>
      </c>
      <c r="R20" s="4">
        <v>1</v>
      </c>
      <c r="S20" s="4">
        <v>5</v>
      </c>
      <c r="T20" s="4">
        <f t="shared" si="7"/>
        <v>0</v>
      </c>
      <c r="U20" s="4">
        <f t="shared" si="8"/>
        <v>0</v>
      </c>
      <c r="V20" s="28"/>
      <c r="W20" s="28" t="s">
        <v>61</v>
      </c>
    </row>
    <row r="21" spans="1:23" ht="26.25" customHeight="1">
      <c r="A21" s="16" t="s">
        <v>16</v>
      </c>
      <c r="B21" s="4">
        <v>1890.9</v>
      </c>
      <c r="C21" s="4">
        <v>385.1</v>
      </c>
      <c r="D21" s="9">
        <v>254.5</v>
      </c>
      <c r="E21" s="4">
        <f t="shared" si="2"/>
        <v>4812.3405</v>
      </c>
      <c r="F21" s="4">
        <f t="shared" si="3"/>
        <v>980.0795</v>
      </c>
      <c r="G21" s="4">
        <v>4930</v>
      </c>
      <c r="H21" s="4">
        <v>1209.3</v>
      </c>
      <c r="I21" s="18">
        <f t="shared" si="9"/>
        <v>-117.65949999999975</v>
      </c>
      <c r="J21" s="18">
        <f t="shared" si="10"/>
        <v>-229.2204999999999</v>
      </c>
      <c r="K21" s="23"/>
      <c r="L21" s="19">
        <f t="shared" si="4"/>
        <v>-117.65949999999975</v>
      </c>
      <c r="M21" s="19">
        <f t="shared" si="5"/>
        <v>-229.2204999999999</v>
      </c>
      <c r="N21" s="4">
        <v>5052</v>
      </c>
      <c r="O21" s="19">
        <f t="shared" si="6"/>
        <v>-122</v>
      </c>
      <c r="P21" s="4">
        <v>1</v>
      </c>
      <c r="Q21" s="4">
        <v>4</v>
      </c>
      <c r="R21" s="4">
        <v>1</v>
      </c>
      <c r="S21" s="4">
        <v>3</v>
      </c>
      <c r="T21" s="4">
        <f t="shared" si="7"/>
        <v>0</v>
      </c>
      <c r="U21" s="4">
        <f t="shared" si="8"/>
        <v>-1</v>
      </c>
      <c r="V21" s="28" t="s">
        <v>41</v>
      </c>
      <c r="W21" s="28" t="s">
        <v>59</v>
      </c>
    </row>
    <row r="22" spans="1:23" ht="26.25" customHeight="1">
      <c r="A22" s="16" t="s">
        <v>17</v>
      </c>
      <c r="B22" s="4">
        <v>3962.5</v>
      </c>
      <c r="C22" s="4">
        <v>2415.5</v>
      </c>
      <c r="D22" s="9">
        <v>143.8</v>
      </c>
      <c r="E22" s="4">
        <f t="shared" si="2"/>
        <v>5698.075000000001</v>
      </c>
      <c r="F22" s="4">
        <f t="shared" si="3"/>
        <v>3473.4890000000005</v>
      </c>
      <c r="G22" s="4">
        <v>6316.2</v>
      </c>
      <c r="H22" s="4">
        <v>2651.2</v>
      </c>
      <c r="I22" s="18">
        <f t="shared" si="9"/>
        <v>-618.1249999999991</v>
      </c>
      <c r="J22" s="17">
        <f t="shared" si="10"/>
        <v>822.2890000000007</v>
      </c>
      <c r="K22" s="19">
        <v>540.6</v>
      </c>
      <c r="L22" s="18">
        <f t="shared" si="4"/>
        <v>-77.52499999999873</v>
      </c>
      <c r="M22" s="19">
        <f t="shared" si="5"/>
        <v>1362.8890000000006</v>
      </c>
      <c r="N22" s="4">
        <v>9593.7</v>
      </c>
      <c r="O22" s="19">
        <f t="shared" si="6"/>
        <v>-3277.500000000001</v>
      </c>
      <c r="P22" s="4">
        <v>2</v>
      </c>
      <c r="Q22" s="4">
        <v>5</v>
      </c>
      <c r="R22" s="4">
        <v>2</v>
      </c>
      <c r="S22" s="4">
        <v>2</v>
      </c>
      <c r="T22" s="4">
        <f t="shared" si="7"/>
        <v>0</v>
      </c>
      <c r="U22" s="4">
        <f t="shared" si="8"/>
        <v>-3</v>
      </c>
      <c r="V22" s="28" t="s">
        <v>41</v>
      </c>
      <c r="W22" s="28"/>
    </row>
    <row r="23" spans="1:23" ht="26.25" customHeight="1">
      <c r="A23" s="16" t="s">
        <v>18</v>
      </c>
      <c r="B23" s="4">
        <v>5559.5</v>
      </c>
      <c r="C23" s="4">
        <v>1529.1</v>
      </c>
      <c r="D23" s="9">
        <v>133</v>
      </c>
      <c r="E23" s="4">
        <f t="shared" si="2"/>
        <v>7394.135</v>
      </c>
      <c r="F23" s="4">
        <f t="shared" si="3"/>
        <v>2033.703</v>
      </c>
      <c r="G23" s="4">
        <v>9152.7</v>
      </c>
      <c r="H23" s="4">
        <v>2303.4</v>
      </c>
      <c r="I23" s="18">
        <f t="shared" si="9"/>
        <v>-1758.5650000000005</v>
      </c>
      <c r="J23" s="18">
        <f t="shared" si="10"/>
        <v>-269.6970000000001</v>
      </c>
      <c r="K23" s="21"/>
      <c r="L23" s="19">
        <f t="shared" si="4"/>
        <v>-1758.5650000000005</v>
      </c>
      <c r="M23" s="19">
        <f t="shared" si="5"/>
        <v>-269.6970000000001</v>
      </c>
      <c r="N23" s="4">
        <v>11456.1</v>
      </c>
      <c r="O23" s="19">
        <f t="shared" si="6"/>
        <v>-2303.3999999999996</v>
      </c>
      <c r="P23" s="4">
        <v>2</v>
      </c>
      <c r="Q23" s="4">
        <v>5</v>
      </c>
      <c r="R23" s="4">
        <v>2</v>
      </c>
      <c r="S23" s="4">
        <v>6</v>
      </c>
      <c r="T23" s="4">
        <f t="shared" si="7"/>
        <v>0</v>
      </c>
      <c r="U23" s="4">
        <f t="shared" si="8"/>
        <v>1</v>
      </c>
      <c r="V23" s="28" t="s">
        <v>42</v>
      </c>
      <c r="W23" s="28"/>
    </row>
    <row r="24" spans="1:23" ht="26.25" customHeight="1">
      <c r="A24" s="16" t="s">
        <v>55</v>
      </c>
      <c r="B24" s="4">
        <v>3667.5</v>
      </c>
      <c r="C24" s="4">
        <v>2060.8</v>
      </c>
      <c r="D24" s="9">
        <v>128.3</v>
      </c>
      <c r="E24" s="4">
        <f t="shared" si="2"/>
        <v>4705.4025</v>
      </c>
      <c r="F24" s="4">
        <f t="shared" si="3"/>
        <v>2644.0064000000007</v>
      </c>
      <c r="G24" s="4">
        <v>4305.6</v>
      </c>
      <c r="H24" s="4">
        <v>865.7</v>
      </c>
      <c r="I24" s="17">
        <f t="shared" si="9"/>
        <v>399.8024999999998</v>
      </c>
      <c r="J24" s="17">
        <f t="shared" si="10"/>
        <v>1778.3064000000006</v>
      </c>
      <c r="K24" s="19"/>
      <c r="L24" s="19">
        <f t="shared" si="4"/>
        <v>399.8024999999998</v>
      </c>
      <c r="M24" s="19">
        <f t="shared" si="5"/>
        <v>1778.3064000000006</v>
      </c>
      <c r="N24" s="4">
        <v>7040</v>
      </c>
      <c r="O24" s="19">
        <f t="shared" si="6"/>
        <v>-2734.3999999999996</v>
      </c>
      <c r="P24" s="4">
        <v>1</v>
      </c>
      <c r="Q24" s="4">
        <v>3</v>
      </c>
      <c r="R24" s="4">
        <v>1</v>
      </c>
      <c r="S24" s="4">
        <v>2</v>
      </c>
      <c r="T24" s="4">
        <f t="shared" si="7"/>
        <v>0</v>
      </c>
      <c r="U24" s="4">
        <f t="shared" si="8"/>
        <v>-1</v>
      </c>
      <c r="V24" s="28"/>
      <c r="W24" s="28" t="s">
        <v>62</v>
      </c>
    </row>
    <row r="25" spans="1:23" ht="26.25" customHeight="1">
      <c r="A25" s="16" t="s">
        <v>19</v>
      </c>
      <c r="B25" s="4">
        <v>1935.4</v>
      </c>
      <c r="C25" s="4">
        <v>484.8</v>
      </c>
      <c r="D25" s="9">
        <v>257.3</v>
      </c>
      <c r="E25" s="4">
        <f t="shared" si="2"/>
        <v>4979.7842</v>
      </c>
      <c r="F25" s="4">
        <f t="shared" si="3"/>
        <v>1247.3904</v>
      </c>
      <c r="G25" s="4">
        <v>4335.5</v>
      </c>
      <c r="H25" s="4">
        <v>1034.2</v>
      </c>
      <c r="I25" s="17">
        <f t="shared" si="9"/>
        <v>644.2842</v>
      </c>
      <c r="J25" s="17">
        <f t="shared" si="10"/>
        <v>213.19039999999995</v>
      </c>
      <c r="K25" s="19"/>
      <c r="L25" s="19">
        <f t="shared" si="4"/>
        <v>644.2842</v>
      </c>
      <c r="M25" s="19">
        <f t="shared" si="5"/>
        <v>213.19039999999995</v>
      </c>
      <c r="N25" s="4">
        <v>6238.7</v>
      </c>
      <c r="O25" s="19">
        <f t="shared" si="6"/>
        <v>-1903.1999999999998</v>
      </c>
      <c r="P25" s="4">
        <v>1</v>
      </c>
      <c r="Q25" s="4">
        <v>2</v>
      </c>
      <c r="R25" s="4">
        <v>1</v>
      </c>
      <c r="S25" s="4">
        <v>2</v>
      </c>
      <c r="T25" s="4">
        <f t="shared" si="7"/>
        <v>0</v>
      </c>
      <c r="U25" s="4">
        <f t="shared" si="8"/>
        <v>0</v>
      </c>
      <c r="V25" s="28"/>
      <c r="W25" s="28"/>
    </row>
    <row r="26" spans="1:23" ht="26.25" customHeight="1">
      <c r="A26" s="16" t="s">
        <v>20</v>
      </c>
      <c r="B26" s="4">
        <v>1935.9</v>
      </c>
      <c r="C26" s="4">
        <v>295.6</v>
      </c>
      <c r="D26" s="9">
        <v>335</v>
      </c>
      <c r="E26" s="4">
        <f t="shared" si="2"/>
        <v>6485.265</v>
      </c>
      <c r="F26" s="4">
        <f t="shared" si="3"/>
        <v>990.2600000000001</v>
      </c>
      <c r="G26" s="4">
        <v>5304.6</v>
      </c>
      <c r="H26" s="4">
        <v>2437.4</v>
      </c>
      <c r="I26" s="17">
        <f t="shared" si="9"/>
        <v>1180.665</v>
      </c>
      <c r="J26" s="18">
        <f t="shared" si="10"/>
        <v>-1447.1399999999999</v>
      </c>
      <c r="K26" s="19"/>
      <c r="L26" s="19">
        <f t="shared" si="4"/>
        <v>1180.665</v>
      </c>
      <c r="M26" s="19">
        <f t="shared" si="5"/>
        <v>-1447.1399999999999</v>
      </c>
      <c r="N26" s="4">
        <v>8882.1</v>
      </c>
      <c r="O26" s="19">
        <f t="shared" si="6"/>
        <v>-3577.5</v>
      </c>
      <c r="P26" s="4">
        <v>1</v>
      </c>
      <c r="Q26" s="4">
        <v>5</v>
      </c>
      <c r="R26" s="4">
        <v>1</v>
      </c>
      <c r="S26" s="4">
        <v>2</v>
      </c>
      <c r="T26" s="4">
        <f t="shared" si="7"/>
        <v>0</v>
      </c>
      <c r="U26" s="4">
        <f t="shared" si="8"/>
        <v>-3</v>
      </c>
      <c r="V26" s="28"/>
      <c r="W26" s="28"/>
    </row>
    <row r="27" spans="1:23" ht="26.25" customHeight="1">
      <c r="A27" s="16" t="s">
        <v>21</v>
      </c>
      <c r="B27" s="4">
        <v>17111.5</v>
      </c>
      <c r="C27" s="4">
        <v>3513.2</v>
      </c>
      <c r="D27" s="9">
        <v>27.7</v>
      </c>
      <c r="E27" s="4">
        <f t="shared" si="2"/>
        <v>4739.885499999999</v>
      </c>
      <c r="F27" s="4">
        <f t="shared" si="3"/>
        <v>973.1563999999998</v>
      </c>
      <c r="G27" s="4">
        <v>4926.4</v>
      </c>
      <c r="H27" s="4">
        <v>941.2</v>
      </c>
      <c r="I27" s="18">
        <f t="shared" si="9"/>
        <v>-186.51450000000023</v>
      </c>
      <c r="J27" s="17">
        <f t="shared" si="10"/>
        <v>31.956399999999803</v>
      </c>
      <c r="K27" s="19"/>
      <c r="L27" s="19">
        <f t="shared" si="4"/>
        <v>-186.51450000000023</v>
      </c>
      <c r="M27" s="19">
        <f t="shared" si="5"/>
        <v>31.956399999999803</v>
      </c>
      <c r="N27" s="4">
        <v>6490.8</v>
      </c>
      <c r="O27" s="19">
        <f t="shared" si="6"/>
        <v>-1564.4000000000005</v>
      </c>
      <c r="P27" s="4">
        <v>1</v>
      </c>
      <c r="Q27" s="4">
        <v>3</v>
      </c>
      <c r="R27" s="4">
        <v>1</v>
      </c>
      <c r="S27" s="4">
        <v>3</v>
      </c>
      <c r="T27" s="4">
        <f t="shared" si="7"/>
        <v>0</v>
      </c>
      <c r="U27" s="4">
        <f t="shared" si="8"/>
        <v>0</v>
      </c>
      <c r="V27" s="28" t="s">
        <v>42</v>
      </c>
      <c r="W27" s="28"/>
    </row>
    <row r="28" spans="1:23" ht="26.25" customHeight="1">
      <c r="A28" s="16" t="s">
        <v>22</v>
      </c>
      <c r="B28" s="4">
        <v>1487.1</v>
      </c>
      <c r="C28" s="4">
        <v>203.7</v>
      </c>
      <c r="D28" s="9">
        <v>253.3</v>
      </c>
      <c r="E28" s="4">
        <f t="shared" si="2"/>
        <v>3766.8242999999998</v>
      </c>
      <c r="F28" s="4">
        <f t="shared" si="3"/>
        <v>515.9721</v>
      </c>
      <c r="G28" s="4">
        <v>3766.8</v>
      </c>
      <c r="H28" s="4">
        <v>1417.5</v>
      </c>
      <c r="I28" s="17">
        <f t="shared" si="9"/>
        <v>0.024299999999584543</v>
      </c>
      <c r="J28" s="18">
        <f t="shared" si="10"/>
        <v>-901.5279</v>
      </c>
      <c r="K28" s="19"/>
      <c r="L28" s="19">
        <f t="shared" si="4"/>
        <v>0.024299999999584543</v>
      </c>
      <c r="M28" s="19">
        <f t="shared" si="5"/>
        <v>-901.5279</v>
      </c>
      <c r="N28" s="4">
        <v>6439.3</v>
      </c>
      <c r="O28" s="19">
        <f t="shared" si="6"/>
        <v>-2672.5</v>
      </c>
      <c r="P28" s="4">
        <v>1</v>
      </c>
      <c r="Q28" s="4">
        <v>6</v>
      </c>
      <c r="R28" s="4">
        <v>1</v>
      </c>
      <c r="S28" s="4">
        <v>5</v>
      </c>
      <c r="T28" s="4">
        <f t="shared" si="7"/>
        <v>0</v>
      </c>
      <c r="U28" s="4">
        <f t="shared" si="8"/>
        <v>-1</v>
      </c>
      <c r="V28" s="28"/>
      <c r="W28" s="28"/>
    </row>
    <row r="29" spans="1:23" ht="26.25" customHeight="1">
      <c r="A29" s="16" t="s">
        <v>23</v>
      </c>
      <c r="B29" s="4">
        <v>1088.5</v>
      </c>
      <c r="C29" s="4">
        <v>222.8</v>
      </c>
      <c r="D29" s="9">
        <v>360.9</v>
      </c>
      <c r="E29" s="4">
        <f t="shared" si="2"/>
        <v>3928.3965</v>
      </c>
      <c r="F29" s="4">
        <f t="shared" si="3"/>
        <v>804.0852</v>
      </c>
      <c r="G29" s="4">
        <v>3928.4</v>
      </c>
      <c r="H29" s="4">
        <v>1270.9</v>
      </c>
      <c r="I29" s="17">
        <f t="shared" si="9"/>
        <v>-0.0035000000002582965</v>
      </c>
      <c r="J29" s="18">
        <f t="shared" si="10"/>
        <v>-466.8148000000001</v>
      </c>
      <c r="K29" s="19"/>
      <c r="L29" s="19">
        <f t="shared" si="4"/>
        <v>-0.0035000000002582965</v>
      </c>
      <c r="M29" s="19">
        <f t="shared" si="5"/>
        <v>-466.8148000000001</v>
      </c>
      <c r="N29" s="4">
        <v>5610.7</v>
      </c>
      <c r="O29" s="19">
        <f t="shared" si="6"/>
        <v>-1682.2999999999997</v>
      </c>
      <c r="P29" s="4">
        <v>1</v>
      </c>
      <c r="Q29" s="4">
        <v>3</v>
      </c>
      <c r="R29" s="4">
        <v>1</v>
      </c>
      <c r="S29" s="4">
        <v>2</v>
      </c>
      <c r="T29" s="4">
        <f t="shared" si="7"/>
        <v>0</v>
      </c>
      <c r="U29" s="4">
        <f t="shared" si="8"/>
        <v>-1</v>
      </c>
      <c r="V29" s="28"/>
      <c r="W29" s="28"/>
    </row>
    <row r="30" spans="1:23" ht="26.25" customHeight="1">
      <c r="A30" s="16" t="s">
        <v>24</v>
      </c>
      <c r="B30" s="4">
        <v>2348.4</v>
      </c>
      <c r="C30" s="4">
        <v>304.1</v>
      </c>
      <c r="D30" s="9">
        <v>212</v>
      </c>
      <c r="E30" s="4">
        <f t="shared" si="2"/>
        <v>4978.608</v>
      </c>
      <c r="F30" s="4">
        <f t="shared" si="3"/>
        <v>644.6920000000001</v>
      </c>
      <c r="G30" s="4">
        <v>4978.6</v>
      </c>
      <c r="H30" s="4">
        <v>1712</v>
      </c>
      <c r="I30" s="17">
        <f t="shared" si="9"/>
        <v>0.007999999999810825</v>
      </c>
      <c r="J30" s="18">
        <f t="shared" si="10"/>
        <v>-1067.308</v>
      </c>
      <c r="K30" s="19"/>
      <c r="L30" s="19">
        <f t="shared" si="4"/>
        <v>0.007999999999810825</v>
      </c>
      <c r="M30" s="19">
        <f t="shared" si="5"/>
        <v>-1067.308</v>
      </c>
      <c r="N30" s="4">
        <v>6357</v>
      </c>
      <c r="O30" s="19">
        <f t="shared" si="6"/>
        <v>-1378.3999999999996</v>
      </c>
      <c r="P30" s="4">
        <v>1</v>
      </c>
      <c r="Q30" s="4">
        <v>4</v>
      </c>
      <c r="R30" s="4">
        <v>1</v>
      </c>
      <c r="S30" s="4">
        <v>4</v>
      </c>
      <c r="T30" s="4">
        <f t="shared" si="7"/>
        <v>0</v>
      </c>
      <c r="U30" s="4">
        <f t="shared" si="8"/>
        <v>0</v>
      </c>
      <c r="V30" s="28"/>
      <c r="W30" s="28"/>
    </row>
    <row r="31" spans="1:23" ht="25.5" customHeight="1">
      <c r="A31" s="2" t="s">
        <v>25</v>
      </c>
      <c r="B31" s="9">
        <f>SUM(B12:B30)</f>
        <v>139691.89999999997</v>
      </c>
      <c r="C31" s="9">
        <f>SUM(C12:C30)</f>
        <v>40025.5</v>
      </c>
      <c r="D31" s="9"/>
      <c r="E31" s="9">
        <f aca="true" t="shared" si="11" ref="E31:M31">SUM(E12:E30)</f>
        <v>104149.70129999999</v>
      </c>
      <c r="F31" s="9">
        <f t="shared" si="11"/>
        <v>31400.685800000003</v>
      </c>
      <c r="G31" s="9">
        <f>SUM(G12:G30)</f>
        <v>102518.40000000001</v>
      </c>
      <c r="H31" s="9">
        <f>SUM(H12:H30)</f>
        <v>29872.700000000004</v>
      </c>
      <c r="I31" s="9">
        <f t="shared" si="11"/>
        <v>1631.3013000000005</v>
      </c>
      <c r="J31" s="9">
        <f t="shared" si="11"/>
        <v>1527.9858000000022</v>
      </c>
      <c r="K31" s="9">
        <f t="shared" si="11"/>
        <v>1165.2</v>
      </c>
      <c r="L31" s="9">
        <f t="shared" si="11"/>
        <v>2796.5013000000013</v>
      </c>
      <c r="M31" s="9">
        <f t="shared" si="11"/>
        <v>2693.185800000002</v>
      </c>
      <c r="N31" s="9">
        <f>SUM(N12:N30)</f>
        <v>151146.8</v>
      </c>
      <c r="O31" s="9">
        <f>SUM(O12:O30)</f>
        <v>-48628.40000000001</v>
      </c>
      <c r="P31" s="9">
        <f aca="true" t="shared" si="12" ref="P31:U31">SUM(P12:P30)</f>
        <v>23</v>
      </c>
      <c r="Q31" s="9">
        <f t="shared" si="12"/>
        <v>85</v>
      </c>
      <c r="R31" s="9">
        <f t="shared" si="12"/>
        <v>23</v>
      </c>
      <c r="S31" s="9">
        <f t="shared" si="12"/>
        <v>65</v>
      </c>
      <c r="T31" s="9">
        <f t="shared" si="12"/>
        <v>0</v>
      </c>
      <c r="U31" s="9">
        <f t="shared" si="12"/>
        <v>-20</v>
      </c>
      <c r="V31" s="28"/>
      <c r="W31" s="28"/>
    </row>
    <row r="32" spans="1:23" ht="29.25" customHeight="1">
      <c r="A32" s="14" t="s">
        <v>28</v>
      </c>
      <c r="B32" s="15">
        <f>B11+B31</f>
        <v>1685044.2999999998</v>
      </c>
      <c r="C32" s="15">
        <f>C11+C31</f>
        <v>359924.2</v>
      </c>
      <c r="D32" s="15"/>
      <c r="E32" s="15">
        <f aca="true" t="shared" si="13" ref="E32:M32">E11+E31</f>
        <v>258684.94129999998</v>
      </c>
      <c r="F32" s="15">
        <f t="shared" si="13"/>
        <v>63390.5558</v>
      </c>
      <c r="G32" s="15">
        <f t="shared" si="13"/>
        <v>284644.30000000005</v>
      </c>
      <c r="H32" s="15">
        <f t="shared" si="13"/>
        <v>78118.5</v>
      </c>
      <c r="I32" s="15">
        <f t="shared" si="13"/>
        <v>-25959.358700000004</v>
      </c>
      <c r="J32" s="15">
        <f t="shared" si="13"/>
        <v>-14727.944199999998</v>
      </c>
      <c r="K32" s="15">
        <f t="shared" si="13"/>
        <v>8210.6</v>
      </c>
      <c r="L32" s="15">
        <f t="shared" si="13"/>
        <v>-17748.75870000001</v>
      </c>
      <c r="M32" s="15">
        <f t="shared" si="13"/>
        <v>-6517.344199999997</v>
      </c>
      <c r="N32" s="15">
        <f>N11+N31</f>
        <v>463234.1</v>
      </c>
      <c r="O32" s="15">
        <f>O11+O31</f>
        <v>-178589.8</v>
      </c>
      <c r="P32" s="15">
        <f aca="true" t="shared" si="14" ref="P32:U32">P11+P31</f>
        <v>26</v>
      </c>
      <c r="Q32" s="15">
        <f t="shared" si="14"/>
        <v>256</v>
      </c>
      <c r="R32" s="15">
        <f t="shared" si="14"/>
        <v>26</v>
      </c>
      <c r="S32" s="15">
        <f t="shared" si="14"/>
        <v>183</v>
      </c>
      <c r="T32" s="15">
        <f t="shared" si="14"/>
        <v>0</v>
      </c>
      <c r="U32" s="15">
        <f t="shared" si="14"/>
        <v>-73</v>
      </c>
      <c r="V32" s="28"/>
      <c r="W32" s="28"/>
    </row>
  </sheetData>
  <sheetProtection/>
  <mergeCells count="24">
    <mergeCell ref="E6:E7"/>
    <mergeCell ref="F6:F7"/>
    <mergeCell ref="G6:G7"/>
    <mergeCell ref="H6:H7"/>
    <mergeCell ref="B5:C5"/>
    <mergeCell ref="D5:J5"/>
    <mergeCell ref="P5:S5"/>
    <mergeCell ref="R6:S6"/>
    <mergeCell ref="V5:V7"/>
    <mergeCell ref="W5:W7"/>
    <mergeCell ref="T5:U6"/>
    <mergeCell ref="B6:B7"/>
    <mergeCell ref="C6:C7"/>
    <mergeCell ref="D6:D7"/>
    <mergeCell ref="I6:J6"/>
    <mergeCell ref="P6:Q6"/>
    <mergeCell ref="L5:M6"/>
    <mergeCell ref="K5:K7"/>
    <mergeCell ref="A5:A7"/>
    <mergeCell ref="B1:S1"/>
    <mergeCell ref="B2:S2"/>
    <mergeCell ref="B3:S3"/>
    <mergeCell ref="N6:N7"/>
    <mergeCell ref="O6:O7"/>
  </mergeCells>
  <printOptions/>
  <pageMargins left="0" right="0" top="0.1968503937007874" bottom="0.1968503937007874" header="0.31496062992125984" footer="0.5118110236220472"/>
  <pageSetup fitToHeight="1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Ивасенко Денис Валерьевич</cp:lastModifiedBy>
  <cp:lastPrinted>2016-04-27T08:44:07Z</cp:lastPrinted>
  <dcterms:created xsi:type="dcterms:W3CDTF">1996-10-08T23:32:33Z</dcterms:created>
  <dcterms:modified xsi:type="dcterms:W3CDTF">2016-04-27T11:12:55Z</dcterms:modified>
  <cp:category/>
  <cp:version/>
  <cp:contentType/>
  <cp:contentStatus/>
</cp:coreProperties>
</file>