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0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U74" i="1" l="1"/>
  <c r="FU46" i="1" l="1"/>
  <c r="KJ88" i="1" l="1"/>
  <c r="ID90" i="1"/>
  <c r="GX90" i="1"/>
  <c r="ES90" i="1" l="1"/>
  <c r="KJ25" i="1" l="1"/>
  <c r="KJ36" i="1"/>
  <c r="IB98" i="1" l="1"/>
  <c r="FU34" i="1"/>
  <c r="FT98" i="1"/>
  <c r="ET98" i="1" l="1"/>
  <c r="GV98" i="1"/>
  <c r="KI97" i="1"/>
  <c r="FU72" i="1"/>
  <c r="FU53" i="1" l="1"/>
  <c r="KJ81" i="1"/>
  <c r="KI96" i="1"/>
  <c r="FU52" i="1" l="1"/>
  <c r="KI95" i="1" l="1"/>
  <c r="KI94" i="1"/>
  <c r="FU30" i="1"/>
  <c r="FU90" i="1" l="1"/>
  <c r="KI98" i="1"/>
  <c r="FU50" i="1"/>
  <c r="FT99" i="1" l="1"/>
  <c r="ET99" i="1"/>
  <c r="KJ66" i="1" l="1"/>
  <c r="GV99" i="1"/>
  <c r="KJ57" i="1" l="1"/>
  <c r="IB99" i="1"/>
  <c r="KJ18" i="1"/>
  <c r="KJ10" i="1"/>
  <c r="KJ90" i="1" l="1"/>
  <c r="KI99" i="1" s="1"/>
</calcChain>
</file>

<file path=xl/comments1.xml><?xml version="1.0" encoding="utf-8"?>
<comments xmlns="http://schemas.openxmlformats.org/spreadsheetml/2006/main">
  <authors>
    <author>Банина Ольга Васильевна</author>
  </authors>
  <commentList>
    <comment ref="B92" authorId="0">
      <text>
        <r>
          <rPr>
            <b/>
            <sz val="9"/>
            <color indexed="81"/>
            <rFont val="Tahoma"/>
            <family val="2"/>
            <charset val="204"/>
          </rPr>
          <t>Банина Ольга Васильевна:</t>
        </r>
        <r>
          <rPr>
            <sz val="9"/>
            <color indexed="81"/>
            <rFont val="Tahoma"/>
            <family val="2"/>
            <charset val="204"/>
          </rPr>
          <t xml:space="preserve">
1</t>
        </r>
      </text>
    </comment>
  </commentList>
</comments>
</file>

<file path=xl/sharedStrings.xml><?xml version="1.0" encoding="utf-8"?>
<sst xmlns="http://schemas.openxmlformats.org/spreadsheetml/2006/main" count="195" uniqueCount="103">
  <si>
    <t xml:space="preserve"> г.</t>
  </si>
  <si>
    <t>Орган, представляющий данные</t>
  </si>
  <si>
    <t>Департамент финансов и экономики Ненецкого автономного округа</t>
  </si>
  <si>
    <t>ГОСУДАРСТВЕННАЯ ДОЛГОВАЯ КНИГА НЕНЕЦКОГО АВТОНОМНОГО ОКРУГА</t>
  </si>
  <si>
    <t>Валюта обязательства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</si>
  <si>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</si>
  <si>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</si>
  <si>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</si>
  <si>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</si>
  <si>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Фактическая сумма выплаты процентных платежей (руб.)</t>
  </si>
  <si>
    <t>Дата погашения кредита, установленная договором/
соглашением</t>
  </si>
  <si>
    <t>Сумма погашения кредита, подлежащая выплате в даты, установленные договором/
соглашением (руб.)</t>
  </si>
  <si>
    <t>Фактическая дата погашения кредита</t>
  </si>
  <si>
    <t>Кредиты в валюте Российской Федерации</t>
  </si>
  <si>
    <t>Х</t>
  </si>
  <si>
    <t>Итого</t>
  </si>
  <si>
    <t>Фактический объем погашения кредита (руб.)</t>
  </si>
  <si>
    <t>Сумма просроченной задолженности 
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</si>
  <si>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</si>
  <si>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</si>
  <si>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X</t>
  </si>
  <si>
    <t>Государственный контракт</t>
  </si>
  <si>
    <t>07.08.2015 № 0184200000615000139-0242672-01</t>
  </si>
  <si>
    <t>21.09.2015 № 0184200000615000216-0242672-01</t>
  </si>
  <si>
    <t>14.12.2015 № 0184200000615000277-0242672-01 транш 1</t>
  </si>
  <si>
    <t>14.12.2015 № 0184200000615000277-0242672-01 транш 2</t>
  </si>
  <si>
    <t>14.12.2015 № 0184200000615000277-0242672-01 транш 3</t>
  </si>
  <si>
    <t>Банк ВТБ открытое акционерное общество</t>
  </si>
  <si>
    <t>Банк ВТБ публичное акционерное общество</t>
  </si>
  <si>
    <t>ПАО Сбербанк России</t>
  </si>
  <si>
    <t>рубли</t>
  </si>
  <si>
    <t>04.09.2015</t>
  </si>
  <si>
    <t>19.10.2015</t>
  </si>
  <si>
    <t>03.02.2016</t>
  </si>
  <si>
    <t>09.02.2016</t>
  </si>
  <si>
    <t>10.03.2016</t>
  </si>
  <si>
    <t>02.09.2016</t>
  </si>
  <si>
    <t>15.03.2016</t>
  </si>
  <si>
    <t>(подпись)</t>
  </si>
  <si>
    <t xml:space="preserve"> (расшифровка подписи)</t>
  </si>
  <si>
    <t>Объем основного долга по кредиту в валюте обязательства на отчетную дату (руб.)</t>
  </si>
  <si>
    <t>28-е число каждого месяца</t>
  </si>
  <si>
    <t>07.04.2016</t>
  </si>
  <si>
    <t>18.04.2016</t>
  </si>
  <si>
    <t>05.04.2016  № 0184200000616000053-0242672-02 (8637/0/16025) транш 1</t>
  </si>
  <si>
    <t>12.04.2016</t>
  </si>
  <si>
    <t>05.04.2016  № 0184200000616000053-0242672-02 (8637/0/16025) транш 2</t>
  </si>
  <si>
    <t xml:space="preserve">Раздел 1. Информация о кредитах, полученных субъектом Российской Федерации от кредитных организаций, иностранных банков и международных финансовых организаций </t>
  </si>
  <si>
    <t>Раздел 2. Информация о бюджетных кредитах, привлеченных в бюджет субъекта Российской Федерации от других бюджетов бюджетной системы Российской Федерации</t>
  </si>
  <si>
    <t>Бюджет, 
из которого предоставлен бюджетный кредит</t>
  </si>
  <si>
    <t>Валюта обяза-тельства</t>
  </si>
  <si>
    <t>Процент-ная 
ставка 
(% годо-вых)</t>
  </si>
  <si>
    <t>Установлен-ные даты выплаты процентных платежей</t>
  </si>
  <si>
    <t>Фактическая 
дата выплаты процентных платежей</t>
  </si>
  <si>
    <t>Фактическая 
сумма выплаты процентных платежей (руб.)</t>
  </si>
  <si>
    <t>Дата погашения бюджетного кредита, установленная договором/
соглашением</t>
  </si>
  <si>
    <t>Сумма погашения бюджетного кредита, подлежащая выплате в даты, установленные договором/
соглашением (руб.)</t>
  </si>
  <si>
    <t>Фактическая 
дата погашения бюджетного кредита</t>
  </si>
  <si>
    <t>Фактический объем погашения бюджетного кредита (руб.)</t>
  </si>
  <si>
    <t>Сумма просроченной задолженности по выплате основного долга по бюджетному кредиту (руб.)</t>
  </si>
  <si>
    <t>Сумма просроченной задолженности 
по бюджетному кредиту (руб.)</t>
  </si>
  <si>
    <t>Объем основного долга по бюджетному кредиту в валюте обязательства</t>
  </si>
  <si>
    <t>Бюджетные кредиты, привлеченные в бюджет субъекта Российской Федерации от других бюджетов бюджетной системы Российской Федерации в валюте Российской Федерации</t>
  </si>
  <si>
    <t>Федеральный</t>
  </si>
  <si>
    <t>01.06.2016</t>
  </si>
  <si>
    <t>01.07.2016</t>
  </si>
  <si>
    <t xml:space="preserve">Наименование документа, на основании которого возникло долговое обязательство </t>
  </si>
  <si>
    <t xml:space="preserve">Дата, номер документа, номер транша </t>
  </si>
  <si>
    <t xml:space="preserve">Дата, номер договора(ов)/
соглашения(й), утратившего(их) силу в связи с заключением нового договора/
соглашения </t>
  </si>
  <si>
    <t xml:space="preserve">Дата, номер изменений в договор/
соглашение </t>
  </si>
  <si>
    <t xml:space="preserve">Наименование кредитора </t>
  </si>
  <si>
    <t xml:space="preserve">Дата
получения кредита </t>
  </si>
  <si>
    <t>Объем основного долга по кредиту (руб.)</t>
  </si>
  <si>
    <t xml:space="preserve">Дата, номер договора(ов)/
соглашения(й), утратившего(их) силу 
в связи с заключением нового договора/
соглашения </t>
  </si>
  <si>
    <t xml:space="preserve">Дата, номер изменений 
в договор/
соглашение </t>
  </si>
  <si>
    <t xml:space="preserve">Дата
получения бюджетного 
кредита </t>
  </si>
  <si>
    <t>Объем основного долга по бюджетному кредиту (руб.)</t>
  </si>
  <si>
    <t>Всего</t>
  </si>
  <si>
    <t>05.04.2016  № 0184200000616000053-0242672-02 (8637/0/16025) транш 3</t>
  </si>
  <si>
    <t>06.07.2016</t>
  </si>
  <si>
    <t>Договор о предоставлении бюджетного кредита на пополнение остатков средств на счетах бюджетов субъектов Россйской Федерации № 51-11/169 от 20.05.2016/ Дополнительное соглашение</t>
  </si>
  <si>
    <t>06.07.2016 № 51-11/191</t>
  </si>
  <si>
    <t>24.08.2016</t>
  </si>
  <si>
    <t>01.06.2016         № 51-11/177</t>
  </si>
  <si>
    <t>Банина Ольга Васильевна</t>
  </si>
  <si>
    <t>01.09.2016 № 51-11/208</t>
  </si>
  <si>
    <t>01.09.2016</t>
  </si>
  <si>
    <t>30.09.2016</t>
  </si>
  <si>
    <t>29.09.2016</t>
  </si>
  <si>
    <t>06.07.2016 № 0184200000616000138-0242672-01 (8637/0/16051)</t>
  </si>
  <si>
    <t>12.10.2016</t>
  </si>
  <si>
    <t>25.11.2016</t>
  </si>
  <si>
    <t>12.10.2016 № 51-11/235</t>
  </si>
  <si>
    <t>21.12.2016</t>
  </si>
  <si>
    <t>26.10.2016 № 0184200000616000188-0242672-01 (8637/0/16100)</t>
  </si>
  <si>
    <t>Заместитель губернатора Ненецкого автономного округа –</t>
  </si>
  <si>
    <t>руководитель Департамента</t>
  </si>
  <si>
    <t>На "01"</t>
  </si>
  <si>
    <t>января</t>
  </si>
  <si>
    <t>17</t>
  </si>
  <si>
    <t>Главный консультант отдела</t>
  </si>
  <si>
    <t>учета и отчетности управления финансов</t>
  </si>
  <si>
    <t>Вокуева Светлана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</si>
</sst>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 wrapText="1"/>
    </xf>
    <xf numFmtId="0" fontId="6" fillId="0" borderId="0" xfId="0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2" fillId="2" borderId="36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" fontId="2" fillId="2" borderId="36" xfId="0" applyNumberFormat="1" applyFont="1" applyFill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14" fontId="2" fillId="2" borderId="46" xfId="0" applyNumberFormat="1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39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5" xfId="0" applyFont="1" applyBorder="1" applyAlignment="1"/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/>
    <xf numFmtId="4" fontId="7" fillId="0" borderId="39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4" fillId="0" borderId="40" xfId="0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2" fillId="0" borderId="26" xfId="0" applyFont="1" applyBorder="1" applyAlignment="1">
      <alignment horizontal="center" vertical="top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2" fillId="2" borderId="45" xfId="0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7" fillId="0" borderId="39" xfId="0" applyNumberFormat="1" applyFont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/>
    <xf numFmtId="0" fontId="2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7" fillId="0" borderId="3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2" fillId="2" borderId="25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L121"/>
  <sheetViews>
    <sheetView showGridLines="0" tabSelected="1" workbookViewId="0">
      <pane ySplit="9" topLeftCell="A98" activePane="bottomLeft" state="frozenSplit"/>
      <selection pane="bottomLeft" activeCell="GQ111" sqref="GQ111"/>
    </sheetView>
  </sheetViews>
  <sheetFormatPr defaultColWidth="0.85546875" defaultRowHeight="12" x14ac:dyDescent="0.2"/>
  <cols>
    <col min="1" max="1" width="0.85546875" style="10"/>
    <col min="2" max="27" width="0.7109375" style="10" customWidth="1"/>
    <col min="28" max="42" width="1" style="10" customWidth="1"/>
    <col min="43" max="54" width="1.5703125" style="10" customWidth="1"/>
    <col min="55" max="58" width="0.7109375" style="10" customWidth="1"/>
    <col min="59" max="67" width="1.140625" style="10" customWidth="1"/>
    <col min="68" max="70" width="0.7109375" style="10" customWidth="1"/>
    <col min="71" max="82" width="0.5703125" style="10" customWidth="1"/>
    <col min="83" max="97" width="0.7109375" style="10" customWidth="1"/>
    <col min="98" max="108" width="0.5703125" style="10" customWidth="1"/>
    <col min="109" max="120" width="0.7109375" style="10" customWidth="1"/>
    <col min="121" max="129" width="1" style="10" customWidth="1"/>
    <col min="130" max="130" width="1.140625" style="10" customWidth="1"/>
    <col min="131" max="135" width="0.42578125" style="10" customWidth="1"/>
    <col min="136" max="148" width="0.85546875" style="10"/>
    <col min="149" max="149" width="1" style="10" customWidth="1"/>
    <col min="150" max="161" width="1.140625" style="10" customWidth="1"/>
    <col min="162" max="162" width="1" style="10" customWidth="1"/>
    <col min="163" max="176" width="0.7109375" style="10" customWidth="1"/>
    <col min="177" max="191" width="1" style="10" customWidth="1"/>
    <col min="192" max="205" width="0.7109375" style="10" customWidth="1"/>
    <col min="206" max="223" width="0.85546875" style="10"/>
    <col min="224" max="235" width="0.7109375" style="10" customWidth="1"/>
    <col min="236" max="249" width="1.140625" style="10" customWidth="1"/>
    <col min="250" max="250" width="1" style="10" customWidth="1"/>
    <col min="251" max="251" width="2" style="10" customWidth="1"/>
    <col min="252" max="295" width="0.5703125" style="10" customWidth="1"/>
    <col min="296" max="309" width="1.140625" style="10" customWidth="1"/>
    <col min="310" max="324" width="0.5703125" style="10" customWidth="1"/>
    <col min="325" max="529" width="0.85546875" style="10"/>
    <col min="530" max="539" width="0.85546875" style="10" customWidth="1"/>
    <col min="540" max="785" width="0.85546875" style="10"/>
    <col min="786" max="795" width="0.85546875" style="10" customWidth="1"/>
    <col min="796" max="1041" width="0.85546875" style="10"/>
    <col min="1042" max="1051" width="0.85546875" style="10" customWidth="1"/>
    <col min="1052" max="1297" width="0.85546875" style="10"/>
    <col min="1298" max="1307" width="0.85546875" style="10" customWidth="1"/>
    <col min="1308" max="1553" width="0.85546875" style="10"/>
    <col min="1554" max="1563" width="0.85546875" style="10" customWidth="1"/>
    <col min="1564" max="1809" width="0.85546875" style="10"/>
    <col min="1810" max="1819" width="0.85546875" style="10" customWidth="1"/>
    <col min="1820" max="2065" width="0.85546875" style="10"/>
    <col min="2066" max="2075" width="0.85546875" style="10" customWidth="1"/>
    <col min="2076" max="2321" width="0.85546875" style="10"/>
    <col min="2322" max="2331" width="0.85546875" style="10" customWidth="1"/>
    <col min="2332" max="2577" width="0.85546875" style="10"/>
    <col min="2578" max="2587" width="0.85546875" style="10" customWidth="1"/>
    <col min="2588" max="2833" width="0.85546875" style="10"/>
    <col min="2834" max="2843" width="0.85546875" style="10" customWidth="1"/>
    <col min="2844" max="3089" width="0.85546875" style="10"/>
    <col min="3090" max="3099" width="0.85546875" style="10" customWidth="1"/>
    <col min="3100" max="3345" width="0.85546875" style="10"/>
    <col min="3346" max="3355" width="0.85546875" style="10" customWidth="1"/>
    <col min="3356" max="3601" width="0.85546875" style="10"/>
    <col min="3602" max="3611" width="0.85546875" style="10" customWidth="1"/>
    <col min="3612" max="3857" width="0.85546875" style="10"/>
    <col min="3858" max="3867" width="0.85546875" style="10" customWidth="1"/>
    <col min="3868" max="4113" width="0.85546875" style="10"/>
    <col min="4114" max="4123" width="0.85546875" style="10" customWidth="1"/>
    <col min="4124" max="4369" width="0.85546875" style="10"/>
    <col min="4370" max="4379" width="0.85546875" style="10" customWidth="1"/>
    <col min="4380" max="4625" width="0.85546875" style="10"/>
    <col min="4626" max="4635" width="0.85546875" style="10" customWidth="1"/>
    <col min="4636" max="4881" width="0.85546875" style="10"/>
    <col min="4882" max="4891" width="0.85546875" style="10" customWidth="1"/>
    <col min="4892" max="5137" width="0.85546875" style="10"/>
    <col min="5138" max="5147" width="0.85546875" style="10" customWidth="1"/>
    <col min="5148" max="5393" width="0.85546875" style="10"/>
    <col min="5394" max="5403" width="0.85546875" style="10" customWidth="1"/>
    <col min="5404" max="5649" width="0.85546875" style="10"/>
    <col min="5650" max="5659" width="0.85546875" style="10" customWidth="1"/>
    <col min="5660" max="5905" width="0.85546875" style="10"/>
    <col min="5906" max="5915" width="0.85546875" style="10" customWidth="1"/>
    <col min="5916" max="6161" width="0.85546875" style="10"/>
    <col min="6162" max="6171" width="0.85546875" style="10" customWidth="1"/>
    <col min="6172" max="6417" width="0.85546875" style="10"/>
    <col min="6418" max="6427" width="0.85546875" style="10" customWidth="1"/>
    <col min="6428" max="6673" width="0.85546875" style="10"/>
    <col min="6674" max="6683" width="0.85546875" style="10" customWidth="1"/>
    <col min="6684" max="6929" width="0.85546875" style="10"/>
    <col min="6930" max="6939" width="0.85546875" style="10" customWidth="1"/>
    <col min="6940" max="7185" width="0.85546875" style="10"/>
    <col min="7186" max="7195" width="0.85546875" style="10" customWidth="1"/>
    <col min="7196" max="7441" width="0.85546875" style="10"/>
    <col min="7442" max="7451" width="0.85546875" style="10" customWidth="1"/>
    <col min="7452" max="7697" width="0.85546875" style="10"/>
    <col min="7698" max="7707" width="0.85546875" style="10" customWidth="1"/>
    <col min="7708" max="7953" width="0.85546875" style="10"/>
    <col min="7954" max="7963" width="0.85546875" style="10" customWidth="1"/>
    <col min="7964" max="8209" width="0.85546875" style="10"/>
    <col min="8210" max="8219" width="0.85546875" style="10" customWidth="1"/>
    <col min="8220" max="8465" width="0.85546875" style="10"/>
    <col min="8466" max="8475" width="0.85546875" style="10" customWidth="1"/>
    <col min="8476" max="8721" width="0.85546875" style="10"/>
    <col min="8722" max="8731" width="0.85546875" style="10" customWidth="1"/>
    <col min="8732" max="8977" width="0.85546875" style="10"/>
    <col min="8978" max="8987" width="0.85546875" style="10" customWidth="1"/>
    <col min="8988" max="9233" width="0.85546875" style="10"/>
    <col min="9234" max="9243" width="0.85546875" style="10" customWidth="1"/>
    <col min="9244" max="9489" width="0.85546875" style="10"/>
    <col min="9490" max="9499" width="0.85546875" style="10" customWidth="1"/>
    <col min="9500" max="9745" width="0.85546875" style="10"/>
    <col min="9746" max="9755" width="0.85546875" style="10" customWidth="1"/>
    <col min="9756" max="10001" width="0.85546875" style="10"/>
    <col min="10002" max="10011" width="0.85546875" style="10" customWidth="1"/>
    <col min="10012" max="10257" width="0.85546875" style="10"/>
    <col min="10258" max="10267" width="0.85546875" style="10" customWidth="1"/>
    <col min="10268" max="10513" width="0.85546875" style="10"/>
    <col min="10514" max="10523" width="0.85546875" style="10" customWidth="1"/>
    <col min="10524" max="10769" width="0.85546875" style="10"/>
    <col min="10770" max="10779" width="0.85546875" style="10" customWidth="1"/>
    <col min="10780" max="11025" width="0.85546875" style="10"/>
    <col min="11026" max="11035" width="0.85546875" style="10" customWidth="1"/>
    <col min="11036" max="11281" width="0.85546875" style="10"/>
    <col min="11282" max="11291" width="0.85546875" style="10" customWidth="1"/>
    <col min="11292" max="11537" width="0.85546875" style="10"/>
    <col min="11538" max="11547" width="0.85546875" style="10" customWidth="1"/>
    <col min="11548" max="11793" width="0.85546875" style="10"/>
    <col min="11794" max="11803" width="0.85546875" style="10" customWidth="1"/>
    <col min="11804" max="12049" width="0.85546875" style="10"/>
    <col min="12050" max="12059" width="0.85546875" style="10" customWidth="1"/>
    <col min="12060" max="12305" width="0.85546875" style="10"/>
    <col min="12306" max="12315" width="0.85546875" style="10" customWidth="1"/>
    <col min="12316" max="12561" width="0.85546875" style="10"/>
    <col min="12562" max="12571" width="0.85546875" style="10" customWidth="1"/>
    <col min="12572" max="12817" width="0.85546875" style="10"/>
    <col min="12818" max="12827" width="0.85546875" style="10" customWidth="1"/>
    <col min="12828" max="13073" width="0.85546875" style="10"/>
    <col min="13074" max="13083" width="0.85546875" style="10" customWidth="1"/>
    <col min="13084" max="13329" width="0.85546875" style="10"/>
    <col min="13330" max="13339" width="0.85546875" style="10" customWidth="1"/>
    <col min="13340" max="13585" width="0.85546875" style="10"/>
    <col min="13586" max="13595" width="0.85546875" style="10" customWidth="1"/>
    <col min="13596" max="13841" width="0.85546875" style="10"/>
    <col min="13842" max="13851" width="0.85546875" style="10" customWidth="1"/>
    <col min="13852" max="14097" width="0.85546875" style="10"/>
    <col min="14098" max="14107" width="0.85546875" style="10" customWidth="1"/>
    <col min="14108" max="14353" width="0.85546875" style="10"/>
    <col min="14354" max="14363" width="0.85546875" style="10" customWidth="1"/>
    <col min="14364" max="14609" width="0.85546875" style="10"/>
    <col min="14610" max="14619" width="0.85546875" style="10" customWidth="1"/>
    <col min="14620" max="14865" width="0.85546875" style="10"/>
    <col min="14866" max="14875" width="0.85546875" style="10" customWidth="1"/>
    <col min="14876" max="15121" width="0.85546875" style="10"/>
    <col min="15122" max="15131" width="0.85546875" style="10" customWidth="1"/>
    <col min="15132" max="15377" width="0.85546875" style="10"/>
    <col min="15378" max="15387" width="0.85546875" style="10" customWidth="1"/>
    <col min="15388" max="15633" width="0.85546875" style="10"/>
    <col min="15634" max="15643" width="0.85546875" style="10" customWidth="1"/>
    <col min="15644" max="15889" width="0.85546875" style="10"/>
    <col min="15890" max="15899" width="0.85546875" style="10" customWidth="1"/>
    <col min="15900" max="16145" width="0.85546875" style="10"/>
    <col min="16146" max="16155" width="0.85546875" style="10" customWidth="1"/>
    <col min="16156" max="16384" width="0.85546875" style="10"/>
  </cols>
  <sheetData>
    <row r="1" spans="2:323" s="1" customFormat="1" ht="15" x14ac:dyDescent="0.25">
      <c r="B1" s="17" t="s">
        <v>97</v>
      </c>
      <c r="C1" s="17"/>
      <c r="D1" s="17"/>
      <c r="E1" s="17"/>
      <c r="F1" s="17"/>
      <c r="G1" s="17"/>
      <c r="H1" s="17"/>
      <c r="I1" s="17"/>
      <c r="J1" s="17"/>
      <c r="K1" s="192" t="s">
        <v>98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3">
        <v>20</v>
      </c>
      <c r="AB1" s="193"/>
      <c r="AC1" s="193"/>
      <c r="AD1" s="193"/>
      <c r="AE1" s="194" t="s">
        <v>99</v>
      </c>
      <c r="AF1" s="194"/>
      <c r="AG1" s="194"/>
      <c r="AH1" s="194"/>
      <c r="AI1" s="17" t="s">
        <v>0</v>
      </c>
      <c r="AJ1" s="17"/>
      <c r="AK1" s="17"/>
      <c r="AL1" s="17"/>
      <c r="AM1" s="17"/>
      <c r="AN1" s="17"/>
      <c r="AO1" s="17"/>
    </row>
    <row r="2" spans="2:323" s="1" customFormat="1" ht="18.75" x14ac:dyDescent="0.3">
      <c r="B2" s="1" t="s">
        <v>1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200" t="s">
        <v>2</v>
      </c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  <c r="IW2" s="201"/>
      <c r="IX2" s="201"/>
      <c r="IY2" s="201"/>
      <c r="IZ2" s="201"/>
      <c r="JA2" s="201"/>
      <c r="JB2" s="201"/>
      <c r="JC2" s="201"/>
      <c r="JD2" s="201"/>
      <c r="JE2" s="201"/>
      <c r="JF2" s="201"/>
      <c r="JG2" s="201"/>
      <c r="JH2" s="201"/>
      <c r="JI2" s="201"/>
      <c r="JJ2" s="201"/>
      <c r="JK2" s="201"/>
      <c r="JL2" s="201"/>
      <c r="JM2" s="201"/>
      <c r="JN2" s="201"/>
      <c r="JO2" s="201"/>
      <c r="JP2" s="201"/>
      <c r="JQ2" s="201"/>
      <c r="JR2" s="201"/>
      <c r="JS2" s="201"/>
      <c r="JT2" s="201"/>
      <c r="JU2" s="201"/>
    </row>
    <row r="3" spans="2:323" s="1" customFormat="1" ht="6" customHeight="1" x14ac:dyDescent="0.25"/>
    <row r="4" spans="2:323" s="3" customFormat="1" ht="31.5" customHeight="1" x14ac:dyDescent="0.3">
      <c r="B4" s="195" t="s">
        <v>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</row>
    <row r="5" spans="2:323" s="3" customFormat="1" ht="8.1" customHeight="1" x14ac:dyDescent="0.3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</row>
    <row r="6" spans="2:323" s="3" customFormat="1" ht="8.1" customHeight="1" thickBot="1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</row>
    <row r="7" spans="2:323" s="1" customFormat="1" ht="33" customHeight="1" x14ac:dyDescent="0.25">
      <c r="B7" s="202" t="s">
        <v>47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3"/>
      <c r="DO7" s="203"/>
      <c r="DP7" s="203"/>
      <c r="DQ7" s="203"/>
      <c r="DR7" s="203"/>
      <c r="DS7" s="203"/>
      <c r="DT7" s="203"/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3"/>
      <c r="EG7" s="203"/>
      <c r="EH7" s="203"/>
      <c r="EI7" s="203"/>
      <c r="EJ7" s="203"/>
      <c r="EK7" s="203"/>
      <c r="EL7" s="203"/>
      <c r="EM7" s="203"/>
      <c r="EN7" s="203"/>
      <c r="EO7" s="203"/>
      <c r="EP7" s="203"/>
      <c r="EQ7" s="203"/>
      <c r="ER7" s="203"/>
      <c r="ES7" s="203"/>
      <c r="ET7" s="203"/>
      <c r="EU7" s="203"/>
      <c r="EV7" s="203"/>
      <c r="EW7" s="203"/>
      <c r="EX7" s="203"/>
      <c r="EY7" s="203"/>
      <c r="EZ7" s="203"/>
      <c r="FA7" s="203"/>
      <c r="FB7" s="203"/>
      <c r="FC7" s="203"/>
      <c r="FD7" s="203"/>
      <c r="FE7" s="203"/>
      <c r="FF7" s="203"/>
      <c r="FG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  <c r="IQ7" s="203"/>
      <c r="IR7" s="203"/>
      <c r="IS7" s="203"/>
      <c r="IT7" s="203"/>
      <c r="IU7" s="203"/>
      <c r="IV7" s="203"/>
      <c r="IW7" s="203"/>
      <c r="IX7" s="203"/>
      <c r="IY7" s="203"/>
      <c r="IZ7" s="203"/>
      <c r="JA7" s="203"/>
      <c r="JB7" s="203"/>
      <c r="JC7" s="203"/>
      <c r="JD7" s="203"/>
      <c r="JE7" s="203"/>
      <c r="JF7" s="203"/>
      <c r="JG7" s="203"/>
      <c r="JH7" s="203"/>
      <c r="JI7" s="203"/>
      <c r="JJ7" s="203"/>
      <c r="JK7" s="203"/>
      <c r="JL7" s="203"/>
      <c r="JM7" s="203"/>
      <c r="JN7" s="203"/>
      <c r="JO7" s="203"/>
      <c r="JP7" s="203"/>
      <c r="JQ7" s="203"/>
      <c r="JR7" s="203"/>
      <c r="JS7" s="203"/>
      <c r="JT7" s="203"/>
      <c r="JU7" s="203"/>
      <c r="JV7" s="203"/>
      <c r="JW7" s="203"/>
      <c r="JX7" s="203"/>
      <c r="JY7" s="203"/>
      <c r="JZ7" s="203"/>
      <c r="KA7" s="203"/>
      <c r="KB7" s="203"/>
      <c r="KC7" s="203"/>
      <c r="KD7" s="203"/>
      <c r="KE7" s="203"/>
      <c r="KF7" s="203"/>
      <c r="KG7" s="203"/>
      <c r="KH7" s="203"/>
      <c r="KI7" s="203"/>
      <c r="KJ7" s="203"/>
      <c r="KK7" s="203"/>
      <c r="KL7" s="203"/>
      <c r="KM7" s="203"/>
      <c r="KN7" s="203"/>
      <c r="KO7" s="203"/>
      <c r="KP7" s="203"/>
      <c r="KQ7" s="203"/>
      <c r="KR7" s="203"/>
      <c r="KS7" s="203"/>
      <c r="KT7" s="203"/>
      <c r="KU7" s="203"/>
      <c r="KV7" s="203"/>
      <c r="KW7" s="203"/>
      <c r="KX7" s="203"/>
      <c r="KY7" s="203"/>
      <c r="KZ7" s="203"/>
      <c r="LA7" s="203"/>
      <c r="LB7" s="203"/>
      <c r="LC7" s="203"/>
      <c r="LD7" s="203"/>
      <c r="LE7" s="203"/>
      <c r="LF7" s="203"/>
      <c r="LG7" s="203"/>
      <c r="LH7" s="203"/>
      <c r="LI7" s="203"/>
      <c r="LJ7" s="203"/>
      <c r="LK7" s="204"/>
    </row>
    <row r="8" spans="2:323" s="2" customFormat="1" ht="120.75" customHeight="1" x14ac:dyDescent="0.2"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  <c r="AB8" s="199" t="s">
        <v>66</v>
      </c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Q8" s="199" t="s">
        <v>67</v>
      </c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8"/>
      <c r="BC8" s="199" t="s">
        <v>68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8"/>
      <c r="BS8" s="199" t="s">
        <v>69</v>
      </c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8"/>
      <c r="CE8" s="199" t="s">
        <v>70</v>
      </c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8"/>
      <c r="CT8" s="199" t="s">
        <v>4</v>
      </c>
      <c r="CU8" s="197"/>
      <c r="CV8" s="197"/>
      <c r="CW8" s="197"/>
      <c r="CX8" s="197"/>
      <c r="CY8" s="197"/>
      <c r="CZ8" s="197"/>
      <c r="DA8" s="197"/>
      <c r="DB8" s="197"/>
      <c r="DC8" s="197"/>
      <c r="DD8" s="198"/>
      <c r="DE8" s="199" t="s">
        <v>71</v>
      </c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8"/>
      <c r="DQ8" s="199" t="s">
        <v>5</v>
      </c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8"/>
      <c r="EF8" s="199" t="s">
        <v>6</v>
      </c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8"/>
      <c r="ES8" s="199" t="s">
        <v>7</v>
      </c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8"/>
      <c r="FG8" s="199" t="s">
        <v>8</v>
      </c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8"/>
      <c r="FU8" s="199" t="s">
        <v>9</v>
      </c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8"/>
      <c r="GJ8" s="199" t="s">
        <v>10</v>
      </c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8"/>
      <c r="GX8" s="199" t="s">
        <v>11</v>
      </c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8"/>
      <c r="HP8" s="199" t="s">
        <v>12</v>
      </c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8"/>
      <c r="ID8" s="199" t="s">
        <v>16</v>
      </c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8"/>
      <c r="IR8" s="199" t="s">
        <v>17</v>
      </c>
      <c r="IS8" s="197"/>
      <c r="IT8" s="197"/>
      <c r="IU8" s="197"/>
      <c r="IV8" s="197"/>
      <c r="IW8" s="197"/>
      <c r="IX8" s="197"/>
      <c r="IY8" s="197"/>
      <c r="IZ8" s="197"/>
      <c r="JA8" s="197"/>
      <c r="JB8" s="197"/>
      <c r="JC8" s="197"/>
      <c r="JD8" s="197"/>
      <c r="JE8" s="198"/>
      <c r="JF8" s="199" t="s">
        <v>18</v>
      </c>
      <c r="JG8" s="197"/>
      <c r="JH8" s="197"/>
      <c r="JI8" s="197"/>
      <c r="JJ8" s="197"/>
      <c r="JK8" s="197"/>
      <c r="JL8" s="197"/>
      <c r="JM8" s="197"/>
      <c r="JN8" s="197"/>
      <c r="JO8" s="197"/>
      <c r="JP8" s="197"/>
      <c r="JQ8" s="197"/>
      <c r="JR8" s="197"/>
      <c r="JS8" s="197"/>
      <c r="JT8" s="197"/>
      <c r="JU8" s="198"/>
      <c r="JV8" s="199" t="s">
        <v>19</v>
      </c>
      <c r="JW8" s="197"/>
      <c r="JX8" s="197"/>
      <c r="JY8" s="197"/>
      <c r="JZ8" s="197"/>
      <c r="KA8" s="197"/>
      <c r="KB8" s="197"/>
      <c r="KC8" s="197"/>
      <c r="KD8" s="197"/>
      <c r="KE8" s="197"/>
      <c r="KF8" s="197"/>
      <c r="KG8" s="197"/>
      <c r="KH8" s="197"/>
      <c r="KI8" s="198"/>
      <c r="KJ8" s="199" t="s">
        <v>40</v>
      </c>
      <c r="KK8" s="197"/>
      <c r="KL8" s="197"/>
      <c r="KM8" s="197"/>
      <c r="KN8" s="197"/>
      <c r="KO8" s="197"/>
      <c r="KP8" s="197"/>
      <c r="KQ8" s="197"/>
      <c r="KR8" s="197"/>
      <c r="KS8" s="197"/>
      <c r="KT8" s="197"/>
      <c r="KU8" s="197"/>
      <c r="KV8" s="197"/>
      <c r="KW8" s="198"/>
      <c r="KX8" s="199" t="s">
        <v>72</v>
      </c>
      <c r="KY8" s="197"/>
      <c r="KZ8" s="197"/>
      <c r="LA8" s="197"/>
      <c r="LB8" s="197"/>
      <c r="LC8" s="197"/>
      <c r="LD8" s="197"/>
      <c r="LE8" s="197"/>
      <c r="LF8" s="197"/>
      <c r="LG8" s="197"/>
      <c r="LH8" s="197"/>
      <c r="LI8" s="197"/>
      <c r="LJ8" s="197"/>
      <c r="LK8" s="272"/>
    </row>
    <row r="9" spans="2:323" s="4" customFormat="1" thickBot="1" x14ac:dyDescent="0.3">
      <c r="B9" s="144">
        <v>1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  <c r="AB9" s="91">
        <v>2</v>
      </c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3"/>
      <c r="AQ9" s="91">
        <v>3</v>
      </c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  <c r="BC9" s="91">
        <v>4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3"/>
      <c r="BS9" s="91">
        <v>5</v>
      </c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3"/>
      <c r="CE9" s="91">
        <v>6</v>
      </c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3"/>
      <c r="CT9" s="91">
        <v>7</v>
      </c>
      <c r="CU9" s="92"/>
      <c r="CV9" s="92"/>
      <c r="CW9" s="92"/>
      <c r="CX9" s="92"/>
      <c r="CY9" s="92"/>
      <c r="CZ9" s="92"/>
      <c r="DA9" s="92"/>
      <c r="DB9" s="92"/>
      <c r="DC9" s="92"/>
      <c r="DD9" s="93"/>
      <c r="DE9" s="91">
        <v>8</v>
      </c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3"/>
      <c r="DQ9" s="91">
        <v>9</v>
      </c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3"/>
      <c r="EF9" s="91">
        <v>10</v>
      </c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3"/>
      <c r="ES9" s="91">
        <v>11</v>
      </c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3"/>
      <c r="FG9" s="91">
        <v>12</v>
      </c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3"/>
      <c r="FU9" s="91">
        <v>13</v>
      </c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3"/>
      <c r="GJ9" s="91">
        <v>14</v>
      </c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3"/>
      <c r="GX9" s="91">
        <v>15</v>
      </c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3"/>
      <c r="HP9" s="205">
        <v>16</v>
      </c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9"/>
      <c r="ID9" s="205">
        <v>17</v>
      </c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9"/>
      <c r="IR9" s="91">
        <v>18</v>
      </c>
      <c r="IS9" s="92"/>
      <c r="IT9" s="92"/>
      <c r="IU9" s="92"/>
      <c r="IV9" s="92"/>
      <c r="IW9" s="92"/>
      <c r="IX9" s="92"/>
      <c r="IY9" s="92"/>
      <c r="IZ9" s="92"/>
      <c r="JA9" s="92"/>
      <c r="JB9" s="92"/>
      <c r="JC9" s="92"/>
      <c r="JD9" s="92"/>
      <c r="JE9" s="93"/>
      <c r="JF9" s="91">
        <v>19</v>
      </c>
      <c r="JG9" s="92"/>
      <c r="JH9" s="92"/>
      <c r="JI9" s="92"/>
      <c r="JJ9" s="92"/>
      <c r="JK9" s="92"/>
      <c r="JL9" s="92"/>
      <c r="JM9" s="92"/>
      <c r="JN9" s="92"/>
      <c r="JO9" s="92"/>
      <c r="JP9" s="92"/>
      <c r="JQ9" s="92"/>
      <c r="JR9" s="92"/>
      <c r="JS9" s="92"/>
      <c r="JT9" s="92"/>
      <c r="JU9" s="93"/>
      <c r="JV9" s="91">
        <v>20</v>
      </c>
      <c r="JW9" s="92"/>
      <c r="JX9" s="92"/>
      <c r="JY9" s="92"/>
      <c r="JZ9" s="92"/>
      <c r="KA9" s="92"/>
      <c r="KB9" s="92"/>
      <c r="KC9" s="92"/>
      <c r="KD9" s="92"/>
      <c r="KE9" s="92"/>
      <c r="KF9" s="92"/>
      <c r="KG9" s="92"/>
      <c r="KH9" s="92"/>
      <c r="KI9" s="93"/>
      <c r="KJ9" s="91">
        <v>21</v>
      </c>
      <c r="KK9" s="92"/>
      <c r="KL9" s="92"/>
      <c r="KM9" s="92"/>
      <c r="KN9" s="92"/>
      <c r="KO9" s="92"/>
      <c r="KP9" s="92"/>
      <c r="KQ9" s="92"/>
      <c r="KR9" s="92"/>
      <c r="KS9" s="92"/>
      <c r="KT9" s="92"/>
      <c r="KU9" s="92"/>
      <c r="KV9" s="92"/>
      <c r="KW9" s="93"/>
      <c r="KX9" s="91">
        <v>22</v>
      </c>
      <c r="KY9" s="92"/>
      <c r="KZ9" s="92"/>
      <c r="LA9" s="92"/>
      <c r="LB9" s="92"/>
      <c r="LC9" s="92"/>
      <c r="LD9" s="92"/>
      <c r="LE9" s="92"/>
      <c r="LF9" s="92"/>
      <c r="LG9" s="92"/>
      <c r="LH9" s="92"/>
      <c r="LI9" s="92"/>
      <c r="LJ9" s="92"/>
      <c r="LK9" s="271"/>
    </row>
    <row r="10" spans="2:323" s="4" customFormat="1" ht="18.95" customHeight="1" x14ac:dyDescent="0.25">
      <c r="B10" s="288" t="s">
        <v>13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90"/>
      <c r="AB10" s="297" t="s">
        <v>21</v>
      </c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9"/>
      <c r="AQ10" s="309" t="s">
        <v>22</v>
      </c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1"/>
      <c r="BC10" s="315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7"/>
      <c r="BS10" s="315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7"/>
      <c r="CE10" s="325" t="s">
        <v>27</v>
      </c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7"/>
      <c r="CT10" s="334" t="s">
        <v>30</v>
      </c>
      <c r="CU10" s="335"/>
      <c r="CV10" s="335"/>
      <c r="CW10" s="335"/>
      <c r="CX10" s="335"/>
      <c r="CY10" s="335"/>
      <c r="CZ10" s="335"/>
      <c r="DA10" s="335"/>
      <c r="DB10" s="335"/>
      <c r="DC10" s="335"/>
      <c r="DD10" s="336"/>
      <c r="DE10" s="228" t="s">
        <v>31</v>
      </c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30"/>
      <c r="DQ10" s="334">
        <v>12.92</v>
      </c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335"/>
      <c r="EE10" s="336"/>
      <c r="EF10" s="244" t="s">
        <v>41</v>
      </c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6"/>
      <c r="ES10" s="254">
        <v>64600000</v>
      </c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6"/>
      <c r="FG10" s="216">
        <v>42275</v>
      </c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8"/>
      <c r="FU10" s="213">
        <v>2831780.82</v>
      </c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5"/>
      <c r="GJ10" s="228" t="s">
        <v>36</v>
      </c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30"/>
      <c r="GX10" s="118">
        <v>500000000</v>
      </c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20"/>
      <c r="HP10" s="219" t="s">
        <v>37</v>
      </c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1"/>
      <c r="ID10" s="356">
        <v>100000000</v>
      </c>
      <c r="IE10" s="356"/>
      <c r="IF10" s="356"/>
      <c r="IG10" s="356"/>
      <c r="IH10" s="356"/>
      <c r="II10" s="356"/>
      <c r="IJ10" s="356"/>
      <c r="IK10" s="356"/>
      <c r="IL10" s="356"/>
      <c r="IM10" s="356"/>
      <c r="IN10" s="356"/>
      <c r="IO10" s="356"/>
      <c r="IP10" s="356"/>
      <c r="IQ10" s="357"/>
      <c r="IR10" s="343"/>
      <c r="IS10" s="344"/>
      <c r="IT10" s="344"/>
      <c r="IU10" s="344"/>
      <c r="IV10" s="344"/>
      <c r="IW10" s="344"/>
      <c r="IX10" s="344"/>
      <c r="IY10" s="344"/>
      <c r="IZ10" s="344"/>
      <c r="JA10" s="344"/>
      <c r="JB10" s="344"/>
      <c r="JC10" s="344"/>
      <c r="JD10" s="344"/>
      <c r="JE10" s="345"/>
      <c r="JF10" s="343"/>
      <c r="JG10" s="344"/>
      <c r="JH10" s="344"/>
      <c r="JI10" s="344"/>
      <c r="JJ10" s="344"/>
      <c r="JK10" s="344"/>
      <c r="JL10" s="344"/>
      <c r="JM10" s="344"/>
      <c r="JN10" s="344"/>
      <c r="JO10" s="344"/>
      <c r="JP10" s="344"/>
      <c r="JQ10" s="344"/>
      <c r="JR10" s="344"/>
      <c r="JS10" s="344"/>
      <c r="JT10" s="344"/>
      <c r="JU10" s="345"/>
      <c r="JV10" s="343"/>
      <c r="JW10" s="344"/>
      <c r="JX10" s="344"/>
      <c r="JY10" s="344"/>
      <c r="JZ10" s="344"/>
      <c r="KA10" s="344"/>
      <c r="KB10" s="344"/>
      <c r="KC10" s="344"/>
      <c r="KD10" s="344"/>
      <c r="KE10" s="344"/>
      <c r="KF10" s="344"/>
      <c r="KG10" s="344"/>
      <c r="KH10" s="344"/>
      <c r="KI10" s="345"/>
      <c r="KJ10" s="118">
        <f>GX10-ID10-ID12-ID15</f>
        <v>0</v>
      </c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20"/>
      <c r="KX10" s="343"/>
      <c r="KY10" s="344"/>
      <c r="KZ10" s="344"/>
      <c r="LA10" s="344"/>
      <c r="LB10" s="344"/>
      <c r="LC10" s="344"/>
      <c r="LD10" s="344"/>
      <c r="LE10" s="344"/>
      <c r="LF10" s="344"/>
      <c r="LG10" s="344"/>
      <c r="LH10" s="344"/>
      <c r="LI10" s="344"/>
      <c r="LJ10" s="344"/>
      <c r="LK10" s="346"/>
    </row>
    <row r="11" spans="2:323" s="4" customFormat="1" ht="18.95" customHeight="1" x14ac:dyDescent="0.25">
      <c r="B11" s="291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3"/>
      <c r="AB11" s="300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2"/>
      <c r="AQ11" s="312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18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20"/>
      <c r="BS11" s="318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20"/>
      <c r="CE11" s="328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30"/>
      <c r="CT11" s="337"/>
      <c r="CU11" s="338"/>
      <c r="CV11" s="338"/>
      <c r="CW11" s="338"/>
      <c r="CX11" s="338"/>
      <c r="CY11" s="338"/>
      <c r="CZ11" s="338"/>
      <c r="DA11" s="338"/>
      <c r="DB11" s="338"/>
      <c r="DC11" s="338"/>
      <c r="DD11" s="339"/>
      <c r="DE11" s="231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3"/>
      <c r="DQ11" s="337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9"/>
      <c r="EF11" s="247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9"/>
      <c r="ES11" s="257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9"/>
      <c r="FG11" s="189">
        <v>42305</v>
      </c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7"/>
      <c r="FU11" s="128">
        <v>5309589.04</v>
      </c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9"/>
      <c r="GJ11" s="231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3"/>
      <c r="GX11" s="237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9"/>
      <c r="HP11" s="222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4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4"/>
      <c r="IR11" s="104"/>
      <c r="IS11" s="105"/>
      <c r="IT11" s="105"/>
      <c r="IU11" s="105"/>
      <c r="IV11" s="105"/>
      <c r="IW11" s="105"/>
      <c r="IX11" s="105"/>
      <c r="IY11" s="105"/>
      <c r="IZ11" s="105"/>
      <c r="JA11" s="105"/>
      <c r="JB11" s="105"/>
      <c r="JC11" s="105"/>
      <c r="JD11" s="105"/>
      <c r="JE11" s="106"/>
      <c r="JF11" s="104"/>
      <c r="JG11" s="105"/>
      <c r="JH11" s="105"/>
      <c r="JI11" s="105"/>
      <c r="JJ11" s="105"/>
      <c r="JK11" s="105"/>
      <c r="JL11" s="105"/>
      <c r="JM11" s="105"/>
      <c r="JN11" s="105"/>
      <c r="JO11" s="105"/>
      <c r="JP11" s="105"/>
      <c r="JQ11" s="105"/>
      <c r="JR11" s="105"/>
      <c r="JS11" s="105"/>
      <c r="JT11" s="105"/>
      <c r="JU11" s="106"/>
      <c r="JV11" s="104"/>
      <c r="JW11" s="105"/>
      <c r="JX11" s="105"/>
      <c r="JY11" s="105"/>
      <c r="JZ11" s="105"/>
      <c r="KA11" s="105"/>
      <c r="KB11" s="105"/>
      <c r="KC11" s="105"/>
      <c r="KD11" s="105"/>
      <c r="KE11" s="105"/>
      <c r="KF11" s="105"/>
      <c r="KG11" s="105"/>
      <c r="KH11" s="105"/>
      <c r="KI11" s="106"/>
      <c r="KJ11" s="121"/>
      <c r="KK11" s="122"/>
      <c r="KL11" s="122"/>
      <c r="KM11" s="122"/>
      <c r="KN11" s="122"/>
      <c r="KO11" s="122"/>
      <c r="KP11" s="122"/>
      <c r="KQ11" s="122"/>
      <c r="KR11" s="122"/>
      <c r="KS11" s="122"/>
      <c r="KT11" s="122"/>
      <c r="KU11" s="122"/>
      <c r="KV11" s="122"/>
      <c r="KW11" s="123"/>
      <c r="KX11" s="104"/>
      <c r="KY11" s="105"/>
      <c r="KZ11" s="105"/>
      <c r="LA11" s="105"/>
      <c r="LB11" s="105"/>
      <c r="LC11" s="105"/>
      <c r="LD11" s="105"/>
      <c r="LE11" s="105"/>
      <c r="LF11" s="105"/>
      <c r="LG11" s="105"/>
      <c r="LH11" s="105"/>
      <c r="LI11" s="105"/>
      <c r="LJ11" s="105"/>
      <c r="LK11" s="347"/>
    </row>
    <row r="12" spans="2:323" s="4" customFormat="1" ht="18.95" customHeight="1" x14ac:dyDescent="0.25">
      <c r="B12" s="291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3"/>
      <c r="AB12" s="303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5"/>
      <c r="AQ12" s="250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9"/>
      <c r="BC12" s="321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20"/>
      <c r="BS12" s="321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20"/>
      <c r="CE12" s="331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3"/>
      <c r="CT12" s="250"/>
      <c r="CU12" s="248"/>
      <c r="CV12" s="248"/>
      <c r="CW12" s="248"/>
      <c r="CX12" s="248"/>
      <c r="CY12" s="248"/>
      <c r="CZ12" s="248"/>
      <c r="DA12" s="248"/>
      <c r="DB12" s="248"/>
      <c r="DC12" s="248"/>
      <c r="DD12" s="249"/>
      <c r="DE12" s="234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6"/>
      <c r="DQ12" s="250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9"/>
      <c r="EF12" s="250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9"/>
      <c r="ES12" s="260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2"/>
      <c r="FG12" s="189">
        <v>42338</v>
      </c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7"/>
      <c r="FU12" s="128">
        <v>5486575.3399999999</v>
      </c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9"/>
      <c r="GJ12" s="234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6"/>
      <c r="GX12" s="121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3"/>
      <c r="HP12" s="225" t="s">
        <v>42</v>
      </c>
      <c r="HQ12" s="226"/>
      <c r="HR12" s="226"/>
      <c r="HS12" s="226"/>
      <c r="HT12" s="226"/>
      <c r="HU12" s="226"/>
      <c r="HV12" s="226"/>
      <c r="HW12" s="226"/>
      <c r="HX12" s="226"/>
      <c r="HY12" s="226"/>
      <c r="HZ12" s="226"/>
      <c r="IA12" s="226"/>
      <c r="IB12" s="226"/>
      <c r="IC12" s="227"/>
      <c r="ID12" s="358">
        <v>100000000</v>
      </c>
      <c r="IE12" s="226"/>
      <c r="IF12" s="226"/>
      <c r="IG12" s="226"/>
      <c r="IH12" s="226"/>
      <c r="II12" s="226"/>
      <c r="IJ12" s="226"/>
      <c r="IK12" s="226"/>
      <c r="IL12" s="226"/>
      <c r="IM12" s="226"/>
      <c r="IN12" s="226"/>
      <c r="IO12" s="226"/>
      <c r="IP12" s="226"/>
      <c r="IQ12" s="227"/>
      <c r="IR12" s="104"/>
      <c r="IS12" s="105"/>
      <c r="IT12" s="105"/>
      <c r="IU12" s="105"/>
      <c r="IV12" s="105"/>
      <c r="IW12" s="105"/>
      <c r="IX12" s="105"/>
      <c r="IY12" s="105"/>
      <c r="IZ12" s="105"/>
      <c r="JA12" s="105"/>
      <c r="JB12" s="105"/>
      <c r="JC12" s="105"/>
      <c r="JD12" s="105"/>
      <c r="JE12" s="106"/>
      <c r="JF12" s="104"/>
      <c r="JG12" s="105"/>
      <c r="JH12" s="105"/>
      <c r="JI12" s="105"/>
      <c r="JJ12" s="105"/>
      <c r="JK12" s="105"/>
      <c r="JL12" s="105"/>
      <c r="JM12" s="105"/>
      <c r="JN12" s="105"/>
      <c r="JO12" s="105"/>
      <c r="JP12" s="105"/>
      <c r="JQ12" s="105"/>
      <c r="JR12" s="105"/>
      <c r="JS12" s="105"/>
      <c r="JT12" s="105"/>
      <c r="JU12" s="106"/>
      <c r="JV12" s="104"/>
      <c r="JW12" s="105"/>
      <c r="JX12" s="105"/>
      <c r="JY12" s="105"/>
      <c r="JZ12" s="105"/>
      <c r="KA12" s="105"/>
      <c r="KB12" s="105"/>
      <c r="KC12" s="105"/>
      <c r="KD12" s="105"/>
      <c r="KE12" s="105"/>
      <c r="KF12" s="105"/>
      <c r="KG12" s="105"/>
      <c r="KH12" s="105"/>
      <c r="KI12" s="106"/>
      <c r="KJ12" s="121"/>
      <c r="KK12" s="122"/>
      <c r="KL12" s="122"/>
      <c r="KM12" s="122"/>
      <c r="KN12" s="122"/>
      <c r="KO12" s="122"/>
      <c r="KP12" s="122"/>
      <c r="KQ12" s="122"/>
      <c r="KR12" s="122"/>
      <c r="KS12" s="122"/>
      <c r="KT12" s="122"/>
      <c r="KU12" s="122"/>
      <c r="KV12" s="122"/>
      <c r="KW12" s="123"/>
      <c r="KX12" s="104"/>
      <c r="KY12" s="105"/>
      <c r="KZ12" s="105"/>
      <c r="LA12" s="105"/>
      <c r="LB12" s="105"/>
      <c r="LC12" s="105"/>
      <c r="LD12" s="105"/>
      <c r="LE12" s="105"/>
      <c r="LF12" s="105"/>
      <c r="LG12" s="105"/>
      <c r="LH12" s="105"/>
      <c r="LI12" s="105"/>
      <c r="LJ12" s="105"/>
      <c r="LK12" s="347"/>
    </row>
    <row r="13" spans="2:323" s="4" customFormat="1" ht="18.95" customHeight="1" x14ac:dyDescent="0.25">
      <c r="B13" s="291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/>
      <c r="AB13" s="303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5"/>
      <c r="AQ13" s="250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9"/>
      <c r="BC13" s="321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20"/>
      <c r="BS13" s="321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20"/>
      <c r="CE13" s="331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3"/>
      <c r="CT13" s="250"/>
      <c r="CU13" s="248"/>
      <c r="CV13" s="248"/>
      <c r="CW13" s="248"/>
      <c r="CX13" s="248"/>
      <c r="CY13" s="248"/>
      <c r="CZ13" s="248"/>
      <c r="DA13" s="248"/>
      <c r="DB13" s="248"/>
      <c r="DC13" s="248"/>
      <c r="DD13" s="249"/>
      <c r="DE13" s="234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6"/>
      <c r="DQ13" s="250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9"/>
      <c r="EF13" s="250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9"/>
      <c r="ES13" s="260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2"/>
      <c r="FG13" s="189">
        <v>42363</v>
      </c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7"/>
      <c r="FU13" s="128">
        <v>5309589.04</v>
      </c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9"/>
      <c r="GJ13" s="234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6"/>
      <c r="GX13" s="121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3"/>
      <c r="HP13" s="186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8"/>
      <c r="ID13" s="186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8"/>
      <c r="IR13" s="104"/>
      <c r="IS13" s="105"/>
      <c r="IT13" s="105"/>
      <c r="IU13" s="105"/>
      <c r="IV13" s="105"/>
      <c r="IW13" s="105"/>
      <c r="IX13" s="105"/>
      <c r="IY13" s="105"/>
      <c r="IZ13" s="105"/>
      <c r="JA13" s="105"/>
      <c r="JB13" s="105"/>
      <c r="JC13" s="105"/>
      <c r="JD13" s="105"/>
      <c r="JE13" s="106"/>
      <c r="JF13" s="104"/>
      <c r="JG13" s="105"/>
      <c r="JH13" s="105"/>
      <c r="JI13" s="105"/>
      <c r="JJ13" s="105"/>
      <c r="JK13" s="105"/>
      <c r="JL13" s="105"/>
      <c r="JM13" s="105"/>
      <c r="JN13" s="105"/>
      <c r="JO13" s="105"/>
      <c r="JP13" s="105"/>
      <c r="JQ13" s="105"/>
      <c r="JR13" s="105"/>
      <c r="JS13" s="105"/>
      <c r="JT13" s="105"/>
      <c r="JU13" s="106"/>
      <c r="JV13" s="104"/>
      <c r="JW13" s="105"/>
      <c r="JX13" s="105"/>
      <c r="JY13" s="105"/>
      <c r="JZ13" s="105"/>
      <c r="KA13" s="105"/>
      <c r="KB13" s="105"/>
      <c r="KC13" s="105"/>
      <c r="KD13" s="105"/>
      <c r="KE13" s="105"/>
      <c r="KF13" s="105"/>
      <c r="KG13" s="105"/>
      <c r="KH13" s="105"/>
      <c r="KI13" s="106"/>
      <c r="KJ13" s="121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3"/>
      <c r="KX13" s="104"/>
      <c r="KY13" s="105"/>
      <c r="KZ13" s="105"/>
      <c r="LA13" s="105"/>
      <c r="LB13" s="105"/>
      <c r="LC13" s="105"/>
      <c r="LD13" s="105"/>
      <c r="LE13" s="105"/>
      <c r="LF13" s="105"/>
      <c r="LG13" s="105"/>
      <c r="LH13" s="105"/>
      <c r="LI13" s="105"/>
      <c r="LJ13" s="105"/>
      <c r="LK13" s="347"/>
    </row>
    <row r="14" spans="2:323" s="4" customFormat="1" ht="18.95" customHeight="1" x14ac:dyDescent="0.25">
      <c r="B14" s="291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3"/>
      <c r="AB14" s="303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5"/>
      <c r="AQ14" s="250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9"/>
      <c r="BC14" s="321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20"/>
      <c r="BS14" s="321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20"/>
      <c r="CE14" s="331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3"/>
      <c r="CT14" s="250"/>
      <c r="CU14" s="248"/>
      <c r="CV14" s="248"/>
      <c r="CW14" s="248"/>
      <c r="CX14" s="248"/>
      <c r="CY14" s="248"/>
      <c r="CZ14" s="248"/>
      <c r="DA14" s="248"/>
      <c r="DB14" s="248"/>
      <c r="DC14" s="248"/>
      <c r="DD14" s="249"/>
      <c r="DE14" s="234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6"/>
      <c r="DQ14" s="250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9"/>
      <c r="EF14" s="250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9"/>
      <c r="ES14" s="260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2"/>
      <c r="FG14" s="189">
        <v>42397</v>
      </c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7"/>
      <c r="FU14" s="128">
        <v>5476903.96</v>
      </c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9"/>
      <c r="GJ14" s="234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6"/>
      <c r="GX14" s="121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3"/>
      <c r="HP14" s="222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4"/>
      <c r="ID14" s="222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4"/>
      <c r="IR14" s="104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6"/>
      <c r="JF14" s="104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6"/>
      <c r="JV14" s="104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6"/>
      <c r="KJ14" s="121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3"/>
      <c r="KX14" s="104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347"/>
    </row>
    <row r="15" spans="2:323" s="4" customFormat="1" ht="18.95" customHeight="1" x14ac:dyDescent="0.25"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3"/>
      <c r="AB15" s="303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5"/>
      <c r="AQ15" s="250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9"/>
      <c r="BC15" s="321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321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20"/>
      <c r="CE15" s="331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3"/>
      <c r="CT15" s="250"/>
      <c r="CU15" s="248"/>
      <c r="CV15" s="248"/>
      <c r="CW15" s="248"/>
      <c r="CX15" s="248"/>
      <c r="CY15" s="248"/>
      <c r="CZ15" s="248"/>
      <c r="DA15" s="248"/>
      <c r="DB15" s="248"/>
      <c r="DC15" s="248"/>
      <c r="DD15" s="249"/>
      <c r="DE15" s="234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6"/>
      <c r="DQ15" s="250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9"/>
      <c r="EF15" s="250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9"/>
      <c r="ES15" s="260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2"/>
      <c r="FG15" s="189">
        <v>42426</v>
      </c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7"/>
      <c r="FU15" s="128">
        <v>5471584.7000000002</v>
      </c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9"/>
      <c r="GJ15" s="234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6"/>
      <c r="GX15" s="121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3"/>
      <c r="HP15" s="219" t="s">
        <v>43</v>
      </c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6"/>
      <c r="ID15" s="359">
        <v>300000000</v>
      </c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6"/>
      <c r="IR15" s="104"/>
      <c r="IS15" s="105"/>
      <c r="IT15" s="105"/>
      <c r="IU15" s="105"/>
      <c r="IV15" s="105"/>
      <c r="IW15" s="105"/>
      <c r="IX15" s="105"/>
      <c r="IY15" s="105"/>
      <c r="IZ15" s="105"/>
      <c r="JA15" s="105"/>
      <c r="JB15" s="105"/>
      <c r="JC15" s="105"/>
      <c r="JD15" s="105"/>
      <c r="JE15" s="106"/>
      <c r="JF15" s="104"/>
      <c r="JG15" s="105"/>
      <c r="JH15" s="105"/>
      <c r="JI15" s="105"/>
      <c r="JJ15" s="105"/>
      <c r="JK15" s="105"/>
      <c r="JL15" s="105"/>
      <c r="JM15" s="105"/>
      <c r="JN15" s="105"/>
      <c r="JO15" s="105"/>
      <c r="JP15" s="105"/>
      <c r="JQ15" s="105"/>
      <c r="JR15" s="105"/>
      <c r="JS15" s="105"/>
      <c r="JT15" s="105"/>
      <c r="JU15" s="106"/>
      <c r="JV15" s="104"/>
      <c r="JW15" s="105"/>
      <c r="JX15" s="105"/>
      <c r="JY15" s="105"/>
      <c r="JZ15" s="105"/>
      <c r="KA15" s="105"/>
      <c r="KB15" s="105"/>
      <c r="KC15" s="105"/>
      <c r="KD15" s="105"/>
      <c r="KE15" s="105"/>
      <c r="KF15" s="105"/>
      <c r="KG15" s="105"/>
      <c r="KH15" s="105"/>
      <c r="KI15" s="106"/>
      <c r="KJ15" s="121"/>
      <c r="KK15" s="122"/>
      <c r="KL15" s="122"/>
      <c r="KM15" s="122"/>
      <c r="KN15" s="122"/>
      <c r="KO15" s="122"/>
      <c r="KP15" s="122"/>
      <c r="KQ15" s="122"/>
      <c r="KR15" s="122"/>
      <c r="KS15" s="122"/>
      <c r="KT15" s="122"/>
      <c r="KU15" s="122"/>
      <c r="KV15" s="122"/>
      <c r="KW15" s="123"/>
      <c r="KX15" s="104"/>
      <c r="KY15" s="105"/>
      <c r="KZ15" s="105"/>
      <c r="LA15" s="105"/>
      <c r="LB15" s="105"/>
      <c r="LC15" s="105"/>
      <c r="LD15" s="105"/>
      <c r="LE15" s="105"/>
      <c r="LF15" s="105"/>
      <c r="LG15" s="105"/>
      <c r="LH15" s="105"/>
      <c r="LI15" s="105"/>
      <c r="LJ15" s="105"/>
      <c r="LK15" s="347"/>
    </row>
    <row r="16" spans="2:323" s="4" customFormat="1" ht="18.95" customHeight="1" x14ac:dyDescent="0.25">
      <c r="B16" s="291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3"/>
      <c r="AB16" s="303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5"/>
      <c r="AQ16" s="250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9"/>
      <c r="BC16" s="321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20"/>
      <c r="BS16" s="321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20"/>
      <c r="CE16" s="331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3"/>
      <c r="CT16" s="250"/>
      <c r="CU16" s="248"/>
      <c r="CV16" s="248"/>
      <c r="CW16" s="248"/>
      <c r="CX16" s="248"/>
      <c r="CY16" s="248"/>
      <c r="CZ16" s="248"/>
      <c r="DA16" s="248"/>
      <c r="DB16" s="248"/>
      <c r="DC16" s="248"/>
      <c r="DD16" s="249"/>
      <c r="DE16" s="234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6"/>
      <c r="DQ16" s="250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9"/>
      <c r="EF16" s="250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9"/>
      <c r="ES16" s="260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2"/>
      <c r="FG16" s="189">
        <v>42457</v>
      </c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7"/>
      <c r="FU16" s="128">
        <v>4942076.5</v>
      </c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9"/>
      <c r="GJ16" s="234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6"/>
      <c r="GX16" s="121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3"/>
      <c r="HP16" s="104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6"/>
      <c r="ID16" s="104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6"/>
      <c r="IR16" s="104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6"/>
      <c r="JF16" s="104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6"/>
      <c r="JV16" s="104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6"/>
      <c r="KJ16" s="121"/>
      <c r="KK16" s="122"/>
      <c r="KL16" s="122"/>
      <c r="KM16" s="122"/>
      <c r="KN16" s="122"/>
      <c r="KO16" s="122"/>
      <c r="KP16" s="122"/>
      <c r="KQ16" s="122"/>
      <c r="KR16" s="122"/>
      <c r="KS16" s="122"/>
      <c r="KT16" s="122"/>
      <c r="KU16" s="122"/>
      <c r="KV16" s="122"/>
      <c r="KW16" s="123"/>
      <c r="KX16" s="104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347"/>
    </row>
    <row r="17" spans="2:323" s="4" customFormat="1" ht="18.95" customHeight="1" thickBot="1" x14ac:dyDescent="0.3"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6"/>
      <c r="AB17" s="306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8"/>
      <c r="AQ17" s="251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3"/>
      <c r="BC17" s="322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4"/>
      <c r="BS17" s="322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4"/>
      <c r="CE17" s="251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3"/>
      <c r="CT17" s="251"/>
      <c r="CU17" s="252"/>
      <c r="CV17" s="252"/>
      <c r="CW17" s="252"/>
      <c r="CX17" s="252"/>
      <c r="CY17" s="252"/>
      <c r="CZ17" s="252"/>
      <c r="DA17" s="252"/>
      <c r="DB17" s="252"/>
      <c r="DC17" s="252"/>
      <c r="DD17" s="253"/>
      <c r="DE17" s="125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7"/>
      <c r="DQ17" s="251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3"/>
      <c r="EF17" s="251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3"/>
      <c r="ES17" s="251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3"/>
      <c r="FG17" s="240">
        <v>42479</v>
      </c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2"/>
      <c r="FU17" s="243">
        <v>3706557.37</v>
      </c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2"/>
      <c r="GJ17" s="125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7"/>
      <c r="GX17" s="125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7"/>
      <c r="HP17" s="125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7"/>
      <c r="ID17" s="125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7"/>
      <c r="IR17" s="125"/>
      <c r="IS17" s="126"/>
      <c r="IT17" s="126"/>
      <c r="IU17" s="126"/>
      <c r="IV17" s="126"/>
      <c r="IW17" s="126"/>
      <c r="IX17" s="126"/>
      <c r="IY17" s="126"/>
      <c r="IZ17" s="126"/>
      <c r="JA17" s="126"/>
      <c r="JB17" s="126"/>
      <c r="JC17" s="126"/>
      <c r="JD17" s="126"/>
      <c r="JE17" s="127"/>
      <c r="JF17" s="125"/>
      <c r="JG17" s="126"/>
      <c r="JH17" s="126"/>
      <c r="JI17" s="126"/>
      <c r="JJ17" s="126"/>
      <c r="JK17" s="126"/>
      <c r="JL17" s="126"/>
      <c r="JM17" s="126"/>
      <c r="JN17" s="126"/>
      <c r="JO17" s="126"/>
      <c r="JP17" s="126"/>
      <c r="JQ17" s="126"/>
      <c r="JR17" s="126"/>
      <c r="JS17" s="126"/>
      <c r="JT17" s="126"/>
      <c r="JU17" s="127"/>
      <c r="JV17" s="125"/>
      <c r="JW17" s="126"/>
      <c r="JX17" s="126"/>
      <c r="JY17" s="126"/>
      <c r="JZ17" s="126"/>
      <c r="KA17" s="126"/>
      <c r="KB17" s="126"/>
      <c r="KC17" s="126"/>
      <c r="KD17" s="126"/>
      <c r="KE17" s="126"/>
      <c r="KF17" s="126"/>
      <c r="KG17" s="126"/>
      <c r="KH17" s="126"/>
      <c r="KI17" s="127"/>
      <c r="KJ17" s="125"/>
      <c r="KK17" s="126"/>
      <c r="KL17" s="126"/>
      <c r="KM17" s="126"/>
      <c r="KN17" s="126"/>
      <c r="KO17" s="126"/>
      <c r="KP17" s="126"/>
      <c r="KQ17" s="126"/>
      <c r="KR17" s="126"/>
      <c r="KS17" s="126"/>
      <c r="KT17" s="126"/>
      <c r="KU17" s="126"/>
      <c r="KV17" s="126"/>
      <c r="KW17" s="127"/>
      <c r="KX17" s="125"/>
      <c r="KY17" s="126"/>
      <c r="KZ17" s="126"/>
      <c r="LA17" s="126"/>
      <c r="LB17" s="126"/>
      <c r="LC17" s="126"/>
      <c r="LD17" s="126"/>
      <c r="LE17" s="126"/>
      <c r="LF17" s="126"/>
      <c r="LG17" s="126"/>
      <c r="LH17" s="126"/>
      <c r="LI17" s="126"/>
      <c r="LJ17" s="126"/>
      <c r="LK17" s="348"/>
    </row>
    <row r="18" spans="2:323" s="4" customFormat="1" ht="18.95" customHeight="1" x14ac:dyDescent="0.25">
      <c r="B18" s="288" t="s">
        <v>13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90"/>
      <c r="AB18" s="297" t="s">
        <v>21</v>
      </c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9"/>
      <c r="AQ18" s="309" t="s">
        <v>23</v>
      </c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1"/>
      <c r="BC18" s="315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7"/>
      <c r="BS18" s="315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7"/>
      <c r="CE18" s="325" t="s">
        <v>28</v>
      </c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7"/>
      <c r="CT18" s="334" t="s">
        <v>30</v>
      </c>
      <c r="CU18" s="335"/>
      <c r="CV18" s="335"/>
      <c r="CW18" s="335"/>
      <c r="CX18" s="335"/>
      <c r="CY18" s="335"/>
      <c r="CZ18" s="335"/>
      <c r="DA18" s="335"/>
      <c r="DB18" s="335"/>
      <c r="DC18" s="335"/>
      <c r="DD18" s="336"/>
      <c r="DE18" s="228" t="s">
        <v>32</v>
      </c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30"/>
      <c r="DQ18" s="334">
        <v>11.84</v>
      </c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6"/>
      <c r="EF18" s="244" t="s">
        <v>41</v>
      </c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6"/>
      <c r="ES18" s="254">
        <v>59209166.670000002</v>
      </c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6"/>
      <c r="FG18" s="210">
        <v>42305</v>
      </c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2"/>
      <c r="FU18" s="213">
        <v>162191.78</v>
      </c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5"/>
      <c r="GJ18" s="284">
        <v>42660</v>
      </c>
      <c r="GK18" s="285"/>
      <c r="GL18" s="285"/>
      <c r="GM18" s="285"/>
      <c r="GN18" s="285"/>
      <c r="GO18" s="285"/>
      <c r="GP18" s="285"/>
      <c r="GQ18" s="285"/>
      <c r="GR18" s="285"/>
      <c r="GS18" s="285"/>
      <c r="GT18" s="285"/>
      <c r="GU18" s="285"/>
      <c r="GV18" s="285"/>
      <c r="GW18" s="286"/>
      <c r="GX18" s="118">
        <v>500000000</v>
      </c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20"/>
      <c r="HP18" s="350">
        <v>42478</v>
      </c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2"/>
      <c r="ID18" s="353">
        <v>500000000</v>
      </c>
      <c r="IE18" s="354"/>
      <c r="IF18" s="354"/>
      <c r="IG18" s="354"/>
      <c r="IH18" s="354"/>
      <c r="II18" s="354"/>
      <c r="IJ18" s="354"/>
      <c r="IK18" s="354"/>
      <c r="IL18" s="354"/>
      <c r="IM18" s="354"/>
      <c r="IN18" s="354"/>
      <c r="IO18" s="354"/>
      <c r="IP18" s="354"/>
      <c r="IQ18" s="355"/>
      <c r="IR18" s="343"/>
      <c r="IS18" s="344"/>
      <c r="IT18" s="344"/>
      <c r="IU18" s="344"/>
      <c r="IV18" s="344"/>
      <c r="IW18" s="344"/>
      <c r="IX18" s="344"/>
      <c r="IY18" s="344"/>
      <c r="IZ18" s="344"/>
      <c r="JA18" s="344"/>
      <c r="JB18" s="344"/>
      <c r="JC18" s="344"/>
      <c r="JD18" s="344"/>
      <c r="JE18" s="345"/>
      <c r="JF18" s="343"/>
      <c r="JG18" s="344"/>
      <c r="JH18" s="344"/>
      <c r="JI18" s="344"/>
      <c r="JJ18" s="344"/>
      <c r="JK18" s="344"/>
      <c r="JL18" s="344"/>
      <c r="JM18" s="344"/>
      <c r="JN18" s="344"/>
      <c r="JO18" s="344"/>
      <c r="JP18" s="344"/>
      <c r="JQ18" s="344"/>
      <c r="JR18" s="344"/>
      <c r="JS18" s="344"/>
      <c r="JT18" s="344"/>
      <c r="JU18" s="345"/>
      <c r="JV18" s="343"/>
      <c r="JW18" s="344"/>
      <c r="JX18" s="344"/>
      <c r="JY18" s="344"/>
      <c r="JZ18" s="344"/>
      <c r="KA18" s="344"/>
      <c r="KB18" s="344"/>
      <c r="KC18" s="344"/>
      <c r="KD18" s="344"/>
      <c r="KE18" s="344"/>
      <c r="KF18" s="344"/>
      <c r="KG18" s="344"/>
      <c r="KH18" s="344"/>
      <c r="KI18" s="345"/>
      <c r="KJ18" s="118">
        <f>GX18-ID18</f>
        <v>0</v>
      </c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20"/>
      <c r="KX18" s="343"/>
      <c r="KY18" s="344"/>
      <c r="KZ18" s="344"/>
      <c r="LA18" s="344"/>
      <c r="LB18" s="344"/>
      <c r="LC18" s="344"/>
      <c r="LD18" s="344"/>
      <c r="LE18" s="344"/>
      <c r="LF18" s="344"/>
      <c r="LG18" s="344"/>
      <c r="LH18" s="344"/>
      <c r="LI18" s="344"/>
      <c r="LJ18" s="344"/>
      <c r="LK18" s="346"/>
    </row>
    <row r="19" spans="2:323" s="4" customFormat="1" ht="18.95" customHeight="1" x14ac:dyDescent="0.25"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3"/>
      <c r="AB19" s="303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5"/>
      <c r="AQ19" s="250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9"/>
      <c r="BC19" s="321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20"/>
      <c r="BS19" s="321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20"/>
      <c r="CE19" s="331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3"/>
      <c r="CT19" s="250"/>
      <c r="CU19" s="248"/>
      <c r="CV19" s="248"/>
      <c r="CW19" s="248"/>
      <c r="CX19" s="248"/>
      <c r="CY19" s="248"/>
      <c r="CZ19" s="248"/>
      <c r="DA19" s="248"/>
      <c r="DB19" s="248"/>
      <c r="DC19" s="248"/>
      <c r="DD19" s="249"/>
      <c r="DE19" s="234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6"/>
      <c r="DQ19" s="250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50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60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2"/>
      <c r="FG19" s="189">
        <v>42338</v>
      </c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7"/>
      <c r="FU19" s="128">
        <v>5027945.21</v>
      </c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9"/>
      <c r="GJ19" s="234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6"/>
      <c r="GX19" s="121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3"/>
      <c r="HP19" s="104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106"/>
      <c r="ID19" s="104"/>
      <c r="IE19" s="349"/>
      <c r="IF19" s="349"/>
      <c r="IG19" s="349"/>
      <c r="IH19" s="349"/>
      <c r="II19" s="349"/>
      <c r="IJ19" s="349"/>
      <c r="IK19" s="349"/>
      <c r="IL19" s="349"/>
      <c r="IM19" s="349"/>
      <c r="IN19" s="349"/>
      <c r="IO19" s="349"/>
      <c r="IP19" s="349"/>
      <c r="IQ19" s="106"/>
      <c r="IR19" s="104"/>
      <c r="IS19" s="105"/>
      <c r="IT19" s="105"/>
      <c r="IU19" s="105"/>
      <c r="IV19" s="105"/>
      <c r="IW19" s="105"/>
      <c r="IX19" s="105"/>
      <c r="IY19" s="105"/>
      <c r="IZ19" s="105"/>
      <c r="JA19" s="105"/>
      <c r="JB19" s="105"/>
      <c r="JC19" s="105"/>
      <c r="JD19" s="105"/>
      <c r="JE19" s="106"/>
      <c r="JF19" s="104"/>
      <c r="JG19" s="105"/>
      <c r="JH19" s="105"/>
      <c r="JI19" s="105"/>
      <c r="JJ19" s="105"/>
      <c r="JK19" s="105"/>
      <c r="JL19" s="105"/>
      <c r="JM19" s="105"/>
      <c r="JN19" s="105"/>
      <c r="JO19" s="105"/>
      <c r="JP19" s="105"/>
      <c r="JQ19" s="105"/>
      <c r="JR19" s="105"/>
      <c r="JS19" s="105"/>
      <c r="JT19" s="105"/>
      <c r="JU19" s="106"/>
      <c r="JV19" s="104"/>
      <c r="JW19" s="105"/>
      <c r="JX19" s="105"/>
      <c r="JY19" s="105"/>
      <c r="JZ19" s="105"/>
      <c r="KA19" s="105"/>
      <c r="KB19" s="105"/>
      <c r="KC19" s="105"/>
      <c r="KD19" s="105"/>
      <c r="KE19" s="105"/>
      <c r="KF19" s="105"/>
      <c r="KG19" s="105"/>
      <c r="KH19" s="105"/>
      <c r="KI19" s="106"/>
      <c r="KJ19" s="121"/>
      <c r="KK19" s="122"/>
      <c r="KL19" s="122"/>
      <c r="KM19" s="122"/>
      <c r="KN19" s="122"/>
      <c r="KO19" s="122"/>
      <c r="KP19" s="122"/>
      <c r="KQ19" s="122"/>
      <c r="KR19" s="122"/>
      <c r="KS19" s="122"/>
      <c r="KT19" s="122"/>
      <c r="KU19" s="122"/>
      <c r="KV19" s="122"/>
      <c r="KW19" s="123"/>
      <c r="KX19" s="104"/>
      <c r="KY19" s="105"/>
      <c r="KZ19" s="105"/>
      <c r="LA19" s="105"/>
      <c r="LB19" s="105"/>
      <c r="LC19" s="105"/>
      <c r="LD19" s="105"/>
      <c r="LE19" s="105"/>
      <c r="LF19" s="105"/>
      <c r="LG19" s="105"/>
      <c r="LH19" s="105"/>
      <c r="LI19" s="105"/>
      <c r="LJ19" s="105"/>
      <c r="LK19" s="347"/>
    </row>
    <row r="20" spans="2:323" s="4" customFormat="1" ht="18.95" customHeight="1" x14ac:dyDescent="0.25">
      <c r="B20" s="291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3"/>
      <c r="AB20" s="303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5"/>
      <c r="AQ20" s="250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9"/>
      <c r="BC20" s="321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20"/>
      <c r="BS20" s="321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20"/>
      <c r="CE20" s="331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3"/>
      <c r="CT20" s="250"/>
      <c r="CU20" s="248"/>
      <c r="CV20" s="248"/>
      <c r="CW20" s="248"/>
      <c r="CX20" s="248"/>
      <c r="CY20" s="248"/>
      <c r="CZ20" s="248"/>
      <c r="DA20" s="248"/>
      <c r="DB20" s="248"/>
      <c r="DC20" s="248"/>
      <c r="DD20" s="249"/>
      <c r="DE20" s="234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6"/>
      <c r="DQ20" s="250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50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60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2"/>
      <c r="FG20" s="189">
        <v>42363</v>
      </c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7"/>
      <c r="FU20" s="128">
        <v>4865753.42</v>
      </c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9"/>
      <c r="GJ20" s="234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6"/>
      <c r="GX20" s="121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3"/>
      <c r="HP20" s="104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106"/>
      <c r="ID20" s="104"/>
      <c r="IE20" s="349"/>
      <c r="IF20" s="349"/>
      <c r="IG20" s="349"/>
      <c r="IH20" s="349"/>
      <c r="II20" s="349"/>
      <c r="IJ20" s="349"/>
      <c r="IK20" s="349"/>
      <c r="IL20" s="349"/>
      <c r="IM20" s="349"/>
      <c r="IN20" s="349"/>
      <c r="IO20" s="349"/>
      <c r="IP20" s="349"/>
      <c r="IQ20" s="106"/>
      <c r="IR20" s="104"/>
      <c r="IS20" s="105"/>
      <c r="IT20" s="105"/>
      <c r="IU20" s="105"/>
      <c r="IV20" s="105"/>
      <c r="IW20" s="105"/>
      <c r="IX20" s="105"/>
      <c r="IY20" s="105"/>
      <c r="IZ20" s="105"/>
      <c r="JA20" s="105"/>
      <c r="JB20" s="105"/>
      <c r="JC20" s="105"/>
      <c r="JD20" s="105"/>
      <c r="JE20" s="106"/>
      <c r="JF20" s="104"/>
      <c r="JG20" s="105"/>
      <c r="JH20" s="105"/>
      <c r="JI20" s="105"/>
      <c r="JJ20" s="105"/>
      <c r="JK20" s="105"/>
      <c r="JL20" s="105"/>
      <c r="JM20" s="105"/>
      <c r="JN20" s="105"/>
      <c r="JO20" s="105"/>
      <c r="JP20" s="105"/>
      <c r="JQ20" s="105"/>
      <c r="JR20" s="105"/>
      <c r="JS20" s="105"/>
      <c r="JT20" s="105"/>
      <c r="JU20" s="106"/>
      <c r="JV20" s="104"/>
      <c r="JW20" s="105"/>
      <c r="JX20" s="105"/>
      <c r="JY20" s="105"/>
      <c r="JZ20" s="105"/>
      <c r="KA20" s="105"/>
      <c r="KB20" s="105"/>
      <c r="KC20" s="105"/>
      <c r="KD20" s="105"/>
      <c r="KE20" s="105"/>
      <c r="KF20" s="105"/>
      <c r="KG20" s="105"/>
      <c r="KH20" s="105"/>
      <c r="KI20" s="106"/>
      <c r="KJ20" s="121"/>
      <c r="KK20" s="122"/>
      <c r="KL20" s="122"/>
      <c r="KM20" s="122"/>
      <c r="KN20" s="122"/>
      <c r="KO20" s="122"/>
      <c r="KP20" s="122"/>
      <c r="KQ20" s="122"/>
      <c r="KR20" s="122"/>
      <c r="KS20" s="122"/>
      <c r="KT20" s="122"/>
      <c r="KU20" s="122"/>
      <c r="KV20" s="122"/>
      <c r="KW20" s="123"/>
      <c r="KX20" s="104"/>
      <c r="KY20" s="105"/>
      <c r="KZ20" s="105"/>
      <c r="LA20" s="105"/>
      <c r="LB20" s="105"/>
      <c r="LC20" s="105"/>
      <c r="LD20" s="105"/>
      <c r="LE20" s="105"/>
      <c r="LF20" s="105"/>
      <c r="LG20" s="105"/>
      <c r="LH20" s="105"/>
      <c r="LI20" s="105"/>
      <c r="LJ20" s="105"/>
      <c r="LK20" s="347"/>
    </row>
    <row r="21" spans="2:323" s="4" customFormat="1" ht="18.95" customHeight="1" x14ac:dyDescent="0.25">
      <c r="B21" s="291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3"/>
      <c r="AB21" s="303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05"/>
      <c r="AQ21" s="250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49"/>
      <c r="BC21" s="32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20"/>
      <c r="BS21" s="32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20"/>
      <c r="CE21" s="331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33"/>
      <c r="CT21" s="250"/>
      <c r="CU21" s="265"/>
      <c r="CV21" s="265"/>
      <c r="CW21" s="265"/>
      <c r="CX21" s="265"/>
      <c r="CY21" s="265"/>
      <c r="CZ21" s="265"/>
      <c r="DA21" s="265"/>
      <c r="DB21" s="265"/>
      <c r="DC21" s="265"/>
      <c r="DD21" s="249"/>
      <c r="DE21" s="234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36"/>
      <c r="DQ21" s="250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49"/>
      <c r="EF21" s="250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49"/>
      <c r="ES21" s="260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2"/>
      <c r="FG21" s="189">
        <v>42397</v>
      </c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7"/>
      <c r="FU21" s="128">
        <v>5019082.2699999996</v>
      </c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9"/>
      <c r="GJ21" s="234"/>
      <c r="GK21" s="287"/>
      <c r="GL21" s="287"/>
      <c r="GM21" s="287"/>
      <c r="GN21" s="287"/>
      <c r="GO21" s="287"/>
      <c r="GP21" s="287"/>
      <c r="GQ21" s="287"/>
      <c r="GR21" s="287"/>
      <c r="GS21" s="287"/>
      <c r="GT21" s="287"/>
      <c r="GU21" s="287"/>
      <c r="GV21" s="287"/>
      <c r="GW21" s="236"/>
      <c r="GX21" s="121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3"/>
      <c r="HP21" s="104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106"/>
      <c r="ID21" s="104"/>
      <c r="IE21" s="349"/>
      <c r="IF21" s="349"/>
      <c r="IG21" s="349"/>
      <c r="IH21" s="349"/>
      <c r="II21" s="349"/>
      <c r="IJ21" s="349"/>
      <c r="IK21" s="349"/>
      <c r="IL21" s="349"/>
      <c r="IM21" s="349"/>
      <c r="IN21" s="349"/>
      <c r="IO21" s="349"/>
      <c r="IP21" s="349"/>
      <c r="IQ21" s="106"/>
      <c r="IR21" s="104"/>
      <c r="IS21" s="349"/>
      <c r="IT21" s="349"/>
      <c r="IU21" s="349"/>
      <c r="IV21" s="349"/>
      <c r="IW21" s="349"/>
      <c r="IX21" s="349"/>
      <c r="IY21" s="349"/>
      <c r="IZ21" s="349"/>
      <c r="JA21" s="349"/>
      <c r="JB21" s="349"/>
      <c r="JC21" s="349"/>
      <c r="JD21" s="349"/>
      <c r="JE21" s="106"/>
      <c r="JF21" s="104"/>
      <c r="JG21" s="349"/>
      <c r="JH21" s="349"/>
      <c r="JI21" s="349"/>
      <c r="JJ21" s="349"/>
      <c r="JK21" s="349"/>
      <c r="JL21" s="349"/>
      <c r="JM21" s="349"/>
      <c r="JN21" s="349"/>
      <c r="JO21" s="349"/>
      <c r="JP21" s="349"/>
      <c r="JQ21" s="349"/>
      <c r="JR21" s="349"/>
      <c r="JS21" s="349"/>
      <c r="JT21" s="349"/>
      <c r="JU21" s="106"/>
      <c r="JV21" s="104"/>
      <c r="JW21" s="349"/>
      <c r="JX21" s="349"/>
      <c r="JY21" s="349"/>
      <c r="JZ21" s="349"/>
      <c r="KA21" s="349"/>
      <c r="KB21" s="349"/>
      <c r="KC21" s="349"/>
      <c r="KD21" s="349"/>
      <c r="KE21" s="349"/>
      <c r="KF21" s="349"/>
      <c r="KG21" s="349"/>
      <c r="KH21" s="349"/>
      <c r="KI21" s="106"/>
      <c r="KJ21" s="234"/>
      <c r="KK21" s="287"/>
      <c r="KL21" s="287"/>
      <c r="KM21" s="287"/>
      <c r="KN21" s="287"/>
      <c r="KO21" s="287"/>
      <c r="KP21" s="287"/>
      <c r="KQ21" s="287"/>
      <c r="KR21" s="287"/>
      <c r="KS21" s="287"/>
      <c r="KT21" s="287"/>
      <c r="KU21" s="287"/>
      <c r="KV21" s="287"/>
      <c r="KW21" s="236"/>
      <c r="KX21" s="104"/>
      <c r="KY21" s="349"/>
      <c r="KZ21" s="349"/>
      <c r="LA21" s="349"/>
      <c r="LB21" s="349"/>
      <c r="LC21" s="349"/>
      <c r="LD21" s="349"/>
      <c r="LE21" s="349"/>
      <c r="LF21" s="349"/>
      <c r="LG21" s="349"/>
      <c r="LH21" s="349"/>
      <c r="LI21" s="349"/>
      <c r="LJ21" s="349"/>
      <c r="LK21" s="347"/>
    </row>
    <row r="22" spans="2:323" s="4" customFormat="1" ht="18.95" customHeight="1" x14ac:dyDescent="0.25">
      <c r="B22" s="291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3"/>
      <c r="AB22" s="303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05"/>
      <c r="AQ22" s="250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49"/>
      <c r="BC22" s="32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20"/>
      <c r="BS22" s="32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20"/>
      <c r="CE22" s="331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33"/>
      <c r="CT22" s="250"/>
      <c r="CU22" s="265"/>
      <c r="CV22" s="265"/>
      <c r="CW22" s="265"/>
      <c r="CX22" s="265"/>
      <c r="CY22" s="265"/>
      <c r="CZ22" s="265"/>
      <c r="DA22" s="265"/>
      <c r="DB22" s="265"/>
      <c r="DC22" s="265"/>
      <c r="DD22" s="249"/>
      <c r="DE22" s="234"/>
      <c r="DF22" s="287"/>
      <c r="DG22" s="287"/>
      <c r="DH22" s="287"/>
      <c r="DI22" s="287"/>
      <c r="DJ22" s="287"/>
      <c r="DK22" s="287"/>
      <c r="DL22" s="287"/>
      <c r="DM22" s="287"/>
      <c r="DN22" s="287"/>
      <c r="DO22" s="287"/>
      <c r="DP22" s="236"/>
      <c r="DQ22" s="250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49"/>
      <c r="EF22" s="250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49"/>
      <c r="ES22" s="260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2"/>
      <c r="FG22" s="189">
        <v>42426</v>
      </c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7"/>
      <c r="FU22" s="128">
        <v>5014207.6500000004</v>
      </c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9"/>
      <c r="GJ22" s="234"/>
      <c r="GK22" s="287"/>
      <c r="GL22" s="287"/>
      <c r="GM22" s="287"/>
      <c r="GN22" s="287"/>
      <c r="GO22" s="287"/>
      <c r="GP22" s="287"/>
      <c r="GQ22" s="287"/>
      <c r="GR22" s="287"/>
      <c r="GS22" s="287"/>
      <c r="GT22" s="287"/>
      <c r="GU22" s="287"/>
      <c r="GV22" s="287"/>
      <c r="GW22" s="236"/>
      <c r="GX22" s="121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3"/>
      <c r="HP22" s="104"/>
      <c r="HQ22" s="349"/>
      <c r="HR22" s="349"/>
      <c r="HS22" s="349"/>
      <c r="HT22" s="349"/>
      <c r="HU22" s="349"/>
      <c r="HV22" s="349"/>
      <c r="HW22" s="349"/>
      <c r="HX22" s="349"/>
      <c r="HY22" s="349"/>
      <c r="HZ22" s="349"/>
      <c r="IA22" s="349"/>
      <c r="IB22" s="349"/>
      <c r="IC22" s="106"/>
      <c r="ID22" s="104"/>
      <c r="IE22" s="349"/>
      <c r="IF22" s="349"/>
      <c r="IG22" s="349"/>
      <c r="IH22" s="349"/>
      <c r="II22" s="349"/>
      <c r="IJ22" s="349"/>
      <c r="IK22" s="349"/>
      <c r="IL22" s="349"/>
      <c r="IM22" s="349"/>
      <c r="IN22" s="349"/>
      <c r="IO22" s="349"/>
      <c r="IP22" s="349"/>
      <c r="IQ22" s="106"/>
      <c r="IR22" s="104"/>
      <c r="IS22" s="349"/>
      <c r="IT22" s="349"/>
      <c r="IU22" s="349"/>
      <c r="IV22" s="349"/>
      <c r="IW22" s="349"/>
      <c r="IX22" s="349"/>
      <c r="IY22" s="349"/>
      <c r="IZ22" s="349"/>
      <c r="JA22" s="349"/>
      <c r="JB22" s="349"/>
      <c r="JC22" s="349"/>
      <c r="JD22" s="349"/>
      <c r="JE22" s="106"/>
      <c r="JF22" s="104"/>
      <c r="JG22" s="349"/>
      <c r="JH22" s="349"/>
      <c r="JI22" s="349"/>
      <c r="JJ22" s="349"/>
      <c r="JK22" s="349"/>
      <c r="JL22" s="349"/>
      <c r="JM22" s="349"/>
      <c r="JN22" s="349"/>
      <c r="JO22" s="349"/>
      <c r="JP22" s="349"/>
      <c r="JQ22" s="349"/>
      <c r="JR22" s="349"/>
      <c r="JS22" s="349"/>
      <c r="JT22" s="349"/>
      <c r="JU22" s="106"/>
      <c r="JV22" s="104"/>
      <c r="JW22" s="349"/>
      <c r="JX22" s="349"/>
      <c r="JY22" s="349"/>
      <c r="JZ22" s="349"/>
      <c r="KA22" s="349"/>
      <c r="KB22" s="349"/>
      <c r="KC22" s="349"/>
      <c r="KD22" s="349"/>
      <c r="KE22" s="349"/>
      <c r="KF22" s="349"/>
      <c r="KG22" s="349"/>
      <c r="KH22" s="349"/>
      <c r="KI22" s="106"/>
      <c r="KJ22" s="234"/>
      <c r="KK22" s="287"/>
      <c r="KL22" s="287"/>
      <c r="KM22" s="287"/>
      <c r="KN22" s="287"/>
      <c r="KO22" s="287"/>
      <c r="KP22" s="287"/>
      <c r="KQ22" s="287"/>
      <c r="KR22" s="287"/>
      <c r="KS22" s="287"/>
      <c r="KT22" s="287"/>
      <c r="KU22" s="287"/>
      <c r="KV22" s="287"/>
      <c r="KW22" s="236"/>
      <c r="KX22" s="104"/>
      <c r="KY22" s="349"/>
      <c r="KZ22" s="349"/>
      <c r="LA22" s="349"/>
      <c r="LB22" s="349"/>
      <c r="LC22" s="349"/>
      <c r="LD22" s="349"/>
      <c r="LE22" s="349"/>
      <c r="LF22" s="349"/>
      <c r="LG22" s="349"/>
      <c r="LH22" s="349"/>
      <c r="LI22" s="349"/>
      <c r="LJ22" s="349"/>
      <c r="LK22" s="347"/>
    </row>
    <row r="23" spans="2:323" s="4" customFormat="1" ht="18.95" customHeight="1" x14ac:dyDescent="0.25">
      <c r="B23" s="291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3"/>
      <c r="AB23" s="303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5"/>
      <c r="AQ23" s="250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9"/>
      <c r="BC23" s="321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20"/>
      <c r="BS23" s="321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20"/>
      <c r="CE23" s="331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3"/>
      <c r="CT23" s="250"/>
      <c r="CU23" s="248"/>
      <c r="CV23" s="248"/>
      <c r="CW23" s="248"/>
      <c r="CX23" s="248"/>
      <c r="CY23" s="248"/>
      <c r="CZ23" s="248"/>
      <c r="DA23" s="248"/>
      <c r="DB23" s="248"/>
      <c r="DC23" s="248"/>
      <c r="DD23" s="249"/>
      <c r="DE23" s="234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6"/>
      <c r="DQ23" s="250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9"/>
      <c r="EF23" s="250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9"/>
      <c r="ES23" s="260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2"/>
      <c r="FG23" s="189">
        <v>42457</v>
      </c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7"/>
      <c r="FU23" s="128">
        <v>4690710.38</v>
      </c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9"/>
      <c r="GJ23" s="234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6"/>
      <c r="GX23" s="121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3"/>
      <c r="HP23" s="104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6"/>
      <c r="ID23" s="104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6"/>
      <c r="IR23" s="104"/>
      <c r="IS23" s="105"/>
      <c r="IT23" s="105"/>
      <c r="IU23" s="105"/>
      <c r="IV23" s="105"/>
      <c r="IW23" s="105"/>
      <c r="IX23" s="105"/>
      <c r="IY23" s="105"/>
      <c r="IZ23" s="105"/>
      <c r="JA23" s="105"/>
      <c r="JB23" s="105"/>
      <c r="JC23" s="105"/>
      <c r="JD23" s="105"/>
      <c r="JE23" s="106"/>
      <c r="JF23" s="104"/>
      <c r="JG23" s="105"/>
      <c r="JH23" s="105"/>
      <c r="JI23" s="105"/>
      <c r="JJ23" s="105"/>
      <c r="JK23" s="105"/>
      <c r="JL23" s="105"/>
      <c r="JM23" s="105"/>
      <c r="JN23" s="105"/>
      <c r="JO23" s="105"/>
      <c r="JP23" s="105"/>
      <c r="JQ23" s="105"/>
      <c r="JR23" s="105"/>
      <c r="JS23" s="105"/>
      <c r="JT23" s="105"/>
      <c r="JU23" s="106"/>
      <c r="JV23" s="104"/>
      <c r="JW23" s="105"/>
      <c r="JX23" s="105"/>
      <c r="JY23" s="105"/>
      <c r="JZ23" s="105"/>
      <c r="KA23" s="105"/>
      <c r="KB23" s="105"/>
      <c r="KC23" s="105"/>
      <c r="KD23" s="105"/>
      <c r="KE23" s="105"/>
      <c r="KF23" s="105"/>
      <c r="KG23" s="105"/>
      <c r="KH23" s="105"/>
      <c r="KI23" s="106"/>
      <c r="KJ23" s="234"/>
      <c r="KK23" s="235"/>
      <c r="KL23" s="235"/>
      <c r="KM23" s="235"/>
      <c r="KN23" s="235"/>
      <c r="KO23" s="235"/>
      <c r="KP23" s="235"/>
      <c r="KQ23" s="235"/>
      <c r="KR23" s="235"/>
      <c r="KS23" s="235"/>
      <c r="KT23" s="235"/>
      <c r="KU23" s="235"/>
      <c r="KV23" s="235"/>
      <c r="KW23" s="236"/>
      <c r="KX23" s="104"/>
      <c r="KY23" s="105"/>
      <c r="KZ23" s="105"/>
      <c r="LA23" s="105"/>
      <c r="LB23" s="105"/>
      <c r="LC23" s="105"/>
      <c r="LD23" s="105"/>
      <c r="LE23" s="105"/>
      <c r="LF23" s="105"/>
      <c r="LG23" s="105"/>
      <c r="LH23" s="105"/>
      <c r="LI23" s="105"/>
      <c r="LJ23" s="105"/>
      <c r="LK23" s="347"/>
    </row>
    <row r="24" spans="2:323" s="4" customFormat="1" ht="18.95" customHeight="1" thickBot="1" x14ac:dyDescent="0.3">
      <c r="B24" s="294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6"/>
      <c r="AB24" s="306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8"/>
      <c r="AQ24" s="251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3"/>
      <c r="BC24" s="321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20"/>
      <c r="BS24" s="322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4"/>
      <c r="CE24" s="251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3"/>
      <c r="CT24" s="251"/>
      <c r="CU24" s="252"/>
      <c r="CV24" s="252"/>
      <c r="CW24" s="252"/>
      <c r="CX24" s="252"/>
      <c r="CY24" s="252"/>
      <c r="CZ24" s="252"/>
      <c r="DA24" s="252"/>
      <c r="DB24" s="252"/>
      <c r="DC24" s="252"/>
      <c r="DD24" s="253"/>
      <c r="DE24" s="125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7"/>
      <c r="DQ24" s="251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3"/>
      <c r="EF24" s="251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3"/>
      <c r="ES24" s="251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3"/>
      <c r="FG24" s="240">
        <v>42479</v>
      </c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2"/>
      <c r="FU24" s="243">
        <v>4690710.38</v>
      </c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4"/>
      <c r="GJ24" s="125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7"/>
      <c r="GX24" s="125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7"/>
      <c r="HP24" s="125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7"/>
      <c r="ID24" s="125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7"/>
      <c r="IR24" s="125"/>
      <c r="IS24" s="126"/>
      <c r="IT24" s="126"/>
      <c r="IU24" s="126"/>
      <c r="IV24" s="126"/>
      <c r="IW24" s="126"/>
      <c r="IX24" s="126"/>
      <c r="IY24" s="126"/>
      <c r="IZ24" s="126"/>
      <c r="JA24" s="126"/>
      <c r="JB24" s="126"/>
      <c r="JC24" s="126"/>
      <c r="JD24" s="126"/>
      <c r="JE24" s="127"/>
      <c r="JF24" s="125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7"/>
      <c r="JV24" s="125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7"/>
      <c r="KJ24" s="125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7"/>
      <c r="KX24" s="125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348"/>
    </row>
    <row r="25" spans="2:323" s="4" customFormat="1" ht="18.95" customHeight="1" x14ac:dyDescent="0.25">
      <c r="B25" s="288" t="s">
        <v>13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90"/>
      <c r="AB25" s="297" t="s">
        <v>21</v>
      </c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5"/>
      <c r="AQ25" s="309" t="s">
        <v>24</v>
      </c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6"/>
      <c r="BC25" s="183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5"/>
      <c r="BS25" s="183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5"/>
      <c r="CE25" s="325" t="s">
        <v>29</v>
      </c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6"/>
      <c r="CT25" s="334" t="s">
        <v>30</v>
      </c>
      <c r="CU25" s="245"/>
      <c r="CV25" s="245"/>
      <c r="CW25" s="245"/>
      <c r="CX25" s="245"/>
      <c r="CY25" s="245"/>
      <c r="CZ25" s="245"/>
      <c r="DA25" s="245"/>
      <c r="DB25" s="245"/>
      <c r="DC25" s="245"/>
      <c r="DD25" s="246"/>
      <c r="DE25" s="228" t="s">
        <v>33</v>
      </c>
      <c r="DF25" s="361"/>
      <c r="DG25" s="361"/>
      <c r="DH25" s="361"/>
      <c r="DI25" s="361"/>
      <c r="DJ25" s="361"/>
      <c r="DK25" s="361"/>
      <c r="DL25" s="361"/>
      <c r="DM25" s="361"/>
      <c r="DN25" s="361"/>
      <c r="DO25" s="361"/>
      <c r="DP25" s="369"/>
      <c r="DQ25" s="334">
        <v>11.63</v>
      </c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6"/>
      <c r="EF25" s="419" t="s">
        <v>41</v>
      </c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6"/>
      <c r="ES25" s="422">
        <v>116299999.93000001</v>
      </c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6"/>
      <c r="FG25" s="216">
        <v>42426</v>
      </c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8"/>
      <c r="FU25" s="213">
        <v>3971994.54</v>
      </c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5"/>
      <c r="GJ25" s="421">
        <v>42767</v>
      </c>
      <c r="GK25" s="430"/>
      <c r="GL25" s="430"/>
      <c r="GM25" s="430"/>
      <c r="GN25" s="430"/>
      <c r="GO25" s="430"/>
      <c r="GP25" s="430"/>
      <c r="GQ25" s="430"/>
      <c r="GR25" s="430"/>
      <c r="GS25" s="430"/>
      <c r="GT25" s="430"/>
      <c r="GU25" s="430"/>
      <c r="GV25" s="430"/>
      <c r="GW25" s="431"/>
      <c r="GX25" s="363">
        <v>500000000</v>
      </c>
      <c r="GY25" s="361"/>
      <c r="GZ25" s="361"/>
      <c r="HA25" s="361"/>
      <c r="HB25" s="361"/>
      <c r="HC25" s="361"/>
      <c r="HD25" s="361"/>
      <c r="HE25" s="361"/>
      <c r="HF25" s="361"/>
      <c r="HG25" s="361"/>
      <c r="HH25" s="361"/>
      <c r="HI25" s="361"/>
      <c r="HJ25" s="361"/>
      <c r="HK25" s="361"/>
      <c r="HL25" s="361"/>
      <c r="HM25" s="361"/>
      <c r="HN25" s="361"/>
      <c r="HO25" s="369"/>
      <c r="HP25" s="435" t="s">
        <v>93</v>
      </c>
      <c r="HQ25" s="436"/>
      <c r="HR25" s="436"/>
      <c r="HS25" s="436"/>
      <c r="HT25" s="436"/>
      <c r="HU25" s="436"/>
      <c r="HV25" s="436"/>
      <c r="HW25" s="436"/>
      <c r="HX25" s="436"/>
      <c r="HY25" s="436"/>
      <c r="HZ25" s="436"/>
      <c r="IA25" s="436"/>
      <c r="IB25" s="436"/>
      <c r="IC25" s="437"/>
      <c r="ID25" s="363">
        <v>500000000</v>
      </c>
      <c r="IE25" s="364"/>
      <c r="IF25" s="364"/>
      <c r="IG25" s="364"/>
      <c r="IH25" s="364"/>
      <c r="II25" s="364"/>
      <c r="IJ25" s="364"/>
      <c r="IK25" s="364"/>
      <c r="IL25" s="364"/>
      <c r="IM25" s="364"/>
      <c r="IN25" s="364"/>
      <c r="IO25" s="364"/>
      <c r="IP25" s="364"/>
      <c r="IQ25" s="365"/>
      <c r="IR25" s="360"/>
      <c r="IS25" s="361"/>
      <c r="IT25" s="361"/>
      <c r="IU25" s="361"/>
      <c r="IV25" s="361"/>
      <c r="IW25" s="361"/>
      <c r="IX25" s="361"/>
      <c r="IY25" s="361"/>
      <c r="IZ25" s="361"/>
      <c r="JA25" s="361"/>
      <c r="JB25" s="361"/>
      <c r="JC25" s="361"/>
      <c r="JD25" s="361"/>
      <c r="JE25" s="369"/>
      <c r="JF25" s="360"/>
      <c r="JG25" s="361"/>
      <c r="JH25" s="361"/>
      <c r="JI25" s="361"/>
      <c r="JJ25" s="361"/>
      <c r="JK25" s="361"/>
      <c r="JL25" s="361"/>
      <c r="JM25" s="361"/>
      <c r="JN25" s="361"/>
      <c r="JO25" s="361"/>
      <c r="JP25" s="361"/>
      <c r="JQ25" s="361"/>
      <c r="JR25" s="361"/>
      <c r="JS25" s="361"/>
      <c r="JT25" s="361"/>
      <c r="JU25" s="369"/>
      <c r="JV25" s="360"/>
      <c r="JW25" s="361"/>
      <c r="JX25" s="361"/>
      <c r="JY25" s="361"/>
      <c r="JZ25" s="361"/>
      <c r="KA25" s="361"/>
      <c r="KB25" s="361"/>
      <c r="KC25" s="361"/>
      <c r="KD25" s="361"/>
      <c r="KE25" s="361"/>
      <c r="KF25" s="361"/>
      <c r="KG25" s="361"/>
      <c r="KH25" s="361"/>
      <c r="KI25" s="369"/>
      <c r="KJ25" s="363">
        <f>GX25-ID25</f>
        <v>0</v>
      </c>
      <c r="KK25" s="361"/>
      <c r="KL25" s="361"/>
      <c r="KM25" s="361"/>
      <c r="KN25" s="361"/>
      <c r="KO25" s="361"/>
      <c r="KP25" s="361"/>
      <c r="KQ25" s="361"/>
      <c r="KR25" s="361"/>
      <c r="KS25" s="361"/>
      <c r="KT25" s="361"/>
      <c r="KU25" s="361"/>
      <c r="KV25" s="361"/>
      <c r="KW25" s="369"/>
      <c r="KX25" s="360"/>
      <c r="KY25" s="361"/>
      <c r="KZ25" s="361"/>
      <c r="LA25" s="361"/>
      <c r="LB25" s="361"/>
      <c r="LC25" s="361"/>
      <c r="LD25" s="361"/>
      <c r="LE25" s="361"/>
      <c r="LF25" s="361"/>
      <c r="LG25" s="361"/>
      <c r="LH25" s="361"/>
      <c r="LI25" s="361"/>
      <c r="LJ25" s="361"/>
      <c r="LK25" s="362"/>
    </row>
    <row r="26" spans="2:323" s="4" customFormat="1" ht="18.95" customHeight="1" x14ac:dyDescent="0.25">
      <c r="B26" s="29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3"/>
      <c r="AB26" s="303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5"/>
      <c r="AQ26" s="250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9"/>
      <c r="BC26" s="186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8"/>
      <c r="BS26" s="186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8"/>
      <c r="CE26" s="250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9"/>
      <c r="CT26" s="250"/>
      <c r="CU26" s="248"/>
      <c r="CV26" s="248"/>
      <c r="CW26" s="248"/>
      <c r="CX26" s="248"/>
      <c r="CY26" s="248"/>
      <c r="CZ26" s="248"/>
      <c r="DA26" s="248"/>
      <c r="DB26" s="248"/>
      <c r="DC26" s="248"/>
      <c r="DD26" s="249"/>
      <c r="DE26" s="104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6"/>
      <c r="DQ26" s="250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9"/>
      <c r="EF26" s="250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9"/>
      <c r="ES26" s="250"/>
      <c r="ET26" s="265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5"/>
      <c r="FF26" s="249"/>
      <c r="FG26" s="267">
        <v>42457</v>
      </c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9"/>
      <c r="FU26" s="96">
        <v>4607513.66</v>
      </c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100"/>
      <c r="GJ26" s="432"/>
      <c r="GK26" s="433"/>
      <c r="GL26" s="433"/>
      <c r="GM26" s="433"/>
      <c r="GN26" s="433"/>
      <c r="GO26" s="433"/>
      <c r="GP26" s="433"/>
      <c r="GQ26" s="433"/>
      <c r="GR26" s="433"/>
      <c r="GS26" s="433"/>
      <c r="GT26" s="433"/>
      <c r="GU26" s="433"/>
      <c r="GV26" s="433"/>
      <c r="GW26" s="434"/>
      <c r="GX26" s="104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6"/>
      <c r="HP26" s="114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6"/>
      <c r="ID26" s="366"/>
      <c r="IE26" s="367"/>
      <c r="IF26" s="367"/>
      <c r="IG26" s="367"/>
      <c r="IH26" s="367"/>
      <c r="II26" s="367"/>
      <c r="IJ26" s="367"/>
      <c r="IK26" s="367"/>
      <c r="IL26" s="367"/>
      <c r="IM26" s="367"/>
      <c r="IN26" s="367"/>
      <c r="IO26" s="367"/>
      <c r="IP26" s="367"/>
      <c r="IQ26" s="368"/>
      <c r="IR26" s="104"/>
      <c r="IS26" s="105"/>
      <c r="IT26" s="105"/>
      <c r="IU26" s="105"/>
      <c r="IV26" s="105"/>
      <c r="IW26" s="105"/>
      <c r="IX26" s="105"/>
      <c r="IY26" s="105"/>
      <c r="IZ26" s="105"/>
      <c r="JA26" s="105"/>
      <c r="JB26" s="105"/>
      <c r="JC26" s="105"/>
      <c r="JD26" s="105"/>
      <c r="JE26" s="106"/>
      <c r="JF26" s="104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6"/>
      <c r="JV26" s="104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6"/>
      <c r="KJ26" s="104"/>
      <c r="KK26" s="105"/>
      <c r="KL26" s="105"/>
      <c r="KM26" s="105"/>
      <c r="KN26" s="105"/>
      <c r="KO26" s="105"/>
      <c r="KP26" s="105"/>
      <c r="KQ26" s="105"/>
      <c r="KR26" s="105"/>
      <c r="KS26" s="105"/>
      <c r="KT26" s="105"/>
      <c r="KU26" s="105"/>
      <c r="KV26" s="105"/>
      <c r="KW26" s="106"/>
      <c r="KX26" s="104"/>
      <c r="KY26" s="105"/>
      <c r="KZ26" s="105"/>
      <c r="LA26" s="105"/>
      <c r="LB26" s="105"/>
      <c r="LC26" s="105"/>
      <c r="LD26" s="105"/>
      <c r="LE26" s="105"/>
      <c r="LF26" s="105"/>
      <c r="LG26" s="105"/>
      <c r="LH26" s="105"/>
      <c r="LI26" s="105"/>
      <c r="LJ26" s="105"/>
      <c r="LK26" s="347"/>
    </row>
    <row r="27" spans="2:323" s="4" customFormat="1" ht="18.95" customHeight="1" x14ac:dyDescent="0.25">
      <c r="B27" s="291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3"/>
      <c r="AB27" s="303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5"/>
      <c r="AQ27" s="250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9"/>
      <c r="BC27" s="186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8"/>
      <c r="BS27" s="186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8"/>
      <c r="CE27" s="250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9"/>
      <c r="CT27" s="250"/>
      <c r="CU27" s="248"/>
      <c r="CV27" s="248"/>
      <c r="CW27" s="248"/>
      <c r="CX27" s="248"/>
      <c r="CY27" s="248"/>
      <c r="CZ27" s="248"/>
      <c r="DA27" s="248"/>
      <c r="DB27" s="248"/>
      <c r="DC27" s="248"/>
      <c r="DD27" s="249"/>
      <c r="DE27" s="104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6"/>
      <c r="DQ27" s="250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9"/>
      <c r="EF27" s="250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9"/>
      <c r="ES27" s="250"/>
      <c r="ET27" s="265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  <c r="FE27" s="265"/>
      <c r="FF27" s="249"/>
      <c r="FG27" s="267">
        <v>42488</v>
      </c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9"/>
      <c r="FU27" s="96">
        <v>4925273.22</v>
      </c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100"/>
      <c r="GJ27" s="432"/>
      <c r="GK27" s="433"/>
      <c r="GL27" s="433"/>
      <c r="GM27" s="433"/>
      <c r="GN27" s="433"/>
      <c r="GO27" s="433"/>
      <c r="GP27" s="433"/>
      <c r="GQ27" s="433"/>
      <c r="GR27" s="433"/>
      <c r="GS27" s="433"/>
      <c r="GT27" s="433"/>
      <c r="GU27" s="433"/>
      <c r="GV27" s="433"/>
      <c r="GW27" s="434"/>
      <c r="GX27" s="104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6"/>
      <c r="HP27" s="114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6"/>
      <c r="ID27" s="366"/>
      <c r="IE27" s="367"/>
      <c r="IF27" s="367"/>
      <c r="IG27" s="367"/>
      <c r="IH27" s="367"/>
      <c r="II27" s="367"/>
      <c r="IJ27" s="367"/>
      <c r="IK27" s="367"/>
      <c r="IL27" s="367"/>
      <c r="IM27" s="367"/>
      <c r="IN27" s="367"/>
      <c r="IO27" s="367"/>
      <c r="IP27" s="367"/>
      <c r="IQ27" s="368"/>
      <c r="IR27" s="104"/>
      <c r="IS27" s="105"/>
      <c r="IT27" s="105"/>
      <c r="IU27" s="105"/>
      <c r="IV27" s="105"/>
      <c r="IW27" s="105"/>
      <c r="IX27" s="105"/>
      <c r="IY27" s="105"/>
      <c r="IZ27" s="105"/>
      <c r="JA27" s="105"/>
      <c r="JB27" s="105"/>
      <c r="JC27" s="105"/>
      <c r="JD27" s="105"/>
      <c r="JE27" s="106"/>
      <c r="JF27" s="104"/>
      <c r="JG27" s="105"/>
      <c r="JH27" s="105"/>
      <c r="JI27" s="105"/>
      <c r="JJ27" s="105"/>
      <c r="JK27" s="105"/>
      <c r="JL27" s="105"/>
      <c r="JM27" s="105"/>
      <c r="JN27" s="105"/>
      <c r="JO27" s="105"/>
      <c r="JP27" s="105"/>
      <c r="JQ27" s="105"/>
      <c r="JR27" s="105"/>
      <c r="JS27" s="105"/>
      <c r="JT27" s="105"/>
      <c r="JU27" s="106"/>
      <c r="JV27" s="104"/>
      <c r="JW27" s="105"/>
      <c r="JX27" s="105"/>
      <c r="JY27" s="105"/>
      <c r="JZ27" s="105"/>
      <c r="KA27" s="105"/>
      <c r="KB27" s="105"/>
      <c r="KC27" s="105"/>
      <c r="KD27" s="105"/>
      <c r="KE27" s="105"/>
      <c r="KF27" s="105"/>
      <c r="KG27" s="105"/>
      <c r="KH27" s="105"/>
      <c r="KI27" s="106"/>
      <c r="KJ27" s="104"/>
      <c r="KK27" s="105"/>
      <c r="KL27" s="105"/>
      <c r="KM27" s="105"/>
      <c r="KN27" s="105"/>
      <c r="KO27" s="105"/>
      <c r="KP27" s="105"/>
      <c r="KQ27" s="105"/>
      <c r="KR27" s="105"/>
      <c r="KS27" s="105"/>
      <c r="KT27" s="105"/>
      <c r="KU27" s="105"/>
      <c r="KV27" s="105"/>
      <c r="KW27" s="106"/>
      <c r="KX27" s="104"/>
      <c r="KY27" s="105"/>
      <c r="KZ27" s="105"/>
      <c r="LA27" s="105"/>
      <c r="LB27" s="105"/>
      <c r="LC27" s="105"/>
      <c r="LD27" s="105"/>
      <c r="LE27" s="105"/>
      <c r="LF27" s="105"/>
      <c r="LG27" s="105"/>
      <c r="LH27" s="105"/>
      <c r="LI27" s="105"/>
      <c r="LJ27" s="105"/>
      <c r="LK27" s="347"/>
    </row>
    <row r="28" spans="2:323" s="4" customFormat="1" ht="18.95" customHeight="1" x14ac:dyDescent="0.25">
      <c r="B28" s="29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3"/>
      <c r="AB28" s="303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5"/>
      <c r="AQ28" s="250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9"/>
      <c r="BC28" s="186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8"/>
      <c r="BS28" s="186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8"/>
      <c r="CE28" s="250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9"/>
      <c r="CT28" s="250"/>
      <c r="CU28" s="248"/>
      <c r="CV28" s="248"/>
      <c r="CW28" s="248"/>
      <c r="CX28" s="248"/>
      <c r="CY28" s="248"/>
      <c r="CZ28" s="248"/>
      <c r="DA28" s="248"/>
      <c r="DB28" s="248"/>
      <c r="DC28" s="248"/>
      <c r="DD28" s="249"/>
      <c r="DE28" s="104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6"/>
      <c r="DQ28" s="250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9"/>
      <c r="EF28" s="250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9"/>
      <c r="ES28" s="250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49"/>
      <c r="FG28" s="270">
        <v>42520</v>
      </c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128">
        <v>4766393.4400000004</v>
      </c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9"/>
      <c r="GJ28" s="432"/>
      <c r="GK28" s="433"/>
      <c r="GL28" s="433"/>
      <c r="GM28" s="433"/>
      <c r="GN28" s="433"/>
      <c r="GO28" s="433"/>
      <c r="GP28" s="433"/>
      <c r="GQ28" s="433"/>
      <c r="GR28" s="433"/>
      <c r="GS28" s="433"/>
      <c r="GT28" s="433"/>
      <c r="GU28" s="433"/>
      <c r="GV28" s="433"/>
      <c r="GW28" s="434"/>
      <c r="GX28" s="104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6"/>
      <c r="HP28" s="114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6"/>
      <c r="ID28" s="366"/>
      <c r="IE28" s="367"/>
      <c r="IF28" s="367"/>
      <c r="IG28" s="367"/>
      <c r="IH28" s="367"/>
      <c r="II28" s="367"/>
      <c r="IJ28" s="367"/>
      <c r="IK28" s="367"/>
      <c r="IL28" s="367"/>
      <c r="IM28" s="367"/>
      <c r="IN28" s="367"/>
      <c r="IO28" s="367"/>
      <c r="IP28" s="367"/>
      <c r="IQ28" s="368"/>
      <c r="IR28" s="104"/>
      <c r="IS28" s="105"/>
      <c r="IT28" s="105"/>
      <c r="IU28" s="105"/>
      <c r="IV28" s="105"/>
      <c r="IW28" s="105"/>
      <c r="IX28" s="105"/>
      <c r="IY28" s="105"/>
      <c r="IZ28" s="105"/>
      <c r="JA28" s="105"/>
      <c r="JB28" s="105"/>
      <c r="JC28" s="105"/>
      <c r="JD28" s="105"/>
      <c r="JE28" s="106"/>
      <c r="JF28" s="104"/>
      <c r="JG28" s="105"/>
      <c r="JH28" s="105"/>
      <c r="JI28" s="105"/>
      <c r="JJ28" s="105"/>
      <c r="JK28" s="105"/>
      <c r="JL28" s="105"/>
      <c r="JM28" s="105"/>
      <c r="JN28" s="105"/>
      <c r="JO28" s="105"/>
      <c r="JP28" s="105"/>
      <c r="JQ28" s="105"/>
      <c r="JR28" s="105"/>
      <c r="JS28" s="105"/>
      <c r="JT28" s="105"/>
      <c r="JU28" s="106"/>
      <c r="JV28" s="104"/>
      <c r="JW28" s="105"/>
      <c r="JX28" s="105"/>
      <c r="JY28" s="105"/>
      <c r="JZ28" s="105"/>
      <c r="KA28" s="105"/>
      <c r="KB28" s="105"/>
      <c r="KC28" s="105"/>
      <c r="KD28" s="105"/>
      <c r="KE28" s="105"/>
      <c r="KF28" s="105"/>
      <c r="KG28" s="105"/>
      <c r="KH28" s="105"/>
      <c r="KI28" s="106"/>
      <c r="KJ28" s="104"/>
      <c r="KK28" s="105"/>
      <c r="KL28" s="105"/>
      <c r="KM28" s="105"/>
      <c r="KN28" s="105"/>
      <c r="KO28" s="105"/>
      <c r="KP28" s="105"/>
      <c r="KQ28" s="105"/>
      <c r="KR28" s="105"/>
      <c r="KS28" s="105"/>
      <c r="KT28" s="105"/>
      <c r="KU28" s="105"/>
      <c r="KV28" s="105"/>
      <c r="KW28" s="106"/>
      <c r="KX28" s="104"/>
      <c r="KY28" s="105"/>
      <c r="KZ28" s="105"/>
      <c r="LA28" s="105"/>
      <c r="LB28" s="105"/>
      <c r="LC28" s="105"/>
      <c r="LD28" s="105"/>
      <c r="LE28" s="105"/>
      <c r="LF28" s="105"/>
      <c r="LG28" s="105"/>
      <c r="LH28" s="105"/>
      <c r="LI28" s="105"/>
      <c r="LJ28" s="105"/>
      <c r="LK28" s="347"/>
    </row>
    <row r="29" spans="2:323" s="4" customFormat="1" ht="18.95" customHeight="1" x14ac:dyDescent="0.25">
      <c r="B29" s="291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3"/>
      <c r="AB29" s="303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5"/>
      <c r="AQ29" s="250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9"/>
      <c r="BC29" s="34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5"/>
      <c r="BS29" s="30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2"/>
      <c r="CE29" s="250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9"/>
      <c r="CT29" s="250"/>
      <c r="CU29" s="248"/>
      <c r="CV29" s="248"/>
      <c r="CW29" s="248"/>
      <c r="CX29" s="248"/>
      <c r="CY29" s="248"/>
      <c r="CZ29" s="248"/>
      <c r="DA29" s="248"/>
      <c r="DB29" s="248"/>
      <c r="DC29" s="248"/>
      <c r="DD29" s="249"/>
      <c r="DE29" s="104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6"/>
      <c r="DQ29" s="250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9"/>
      <c r="EF29" s="250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49"/>
      <c r="ES29" s="250"/>
      <c r="ET29" s="265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49"/>
      <c r="FG29" s="189">
        <v>42549</v>
      </c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1"/>
      <c r="FU29" s="128">
        <v>4925273.22</v>
      </c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30"/>
      <c r="GJ29" s="104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6"/>
      <c r="GX29" s="104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6"/>
      <c r="HP29" s="114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6"/>
      <c r="ID29" s="366"/>
      <c r="IE29" s="367"/>
      <c r="IF29" s="367"/>
      <c r="IG29" s="367"/>
      <c r="IH29" s="367"/>
      <c r="II29" s="367"/>
      <c r="IJ29" s="367"/>
      <c r="IK29" s="367"/>
      <c r="IL29" s="367"/>
      <c r="IM29" s="367"/>
      <c r="IN29" s="367"/>
      <c r="IO29" s="367"/>
      <c r="IP29" s="367"/>
      <c r="IQ29" s="368"/>
      <c r="IR29" s="104"/>
      <c r="IS29" s="105"/>
      <c r="IT29" s="105"/>
      <c r="IU29" s="105"/>
      <c r="IV29" s="105"/>
      <c r="IW29" s="105"/>
      <c r="IX29" s="105"/>
      <c r="IY29" s="105"/>
      <c r="IZ29" s="105"/>
      <c r="JA29" s="105"/>
      <c r="JB29" s="105"/>
      <c r="JC29" s="105"/>
      <c r="JD29" s="105"/>
      <c r="JE29" s="106"/>
      <c r="JF29" s="104"/>
      <c r="JG29" s="105"/>
      <c r="JH29" s="105"/>
      <c r="JI29" s="105"/>
      <c r="JJ29" s="105"/>
      <c r="JK29" s="105"/>
      <c r="JL29" s="105"/>
      <c r="JM29" s="105"/>
      <c r="JN29" s="105"/>
      <c r="JO29" s="105"/>
      <c r="JP29" s="105"/>
      <c r="JQ29" s="105"/>
      <c r="JR29" s="105"/>
      <c r="JS29" s="105"/>
      <c r="JT29" s="105"/>
      <c r="JU29" s="106"/>
      <c r="JV29" s="104"/>
      <c r="JW29" s="105"/>
      <c r="JX29" s="105"/>
      <c r="JY29" s="105"/>
      <c r="JZ29" s="105"/>
      <c r="KA29" s="105"/>
      <c r="KB29" s="105"/>
      <c r="KC29" s="105"/>
      <c r="KD29" s="105"/>
      <c r="KE29" s="105"/>
      <c r="KF29" s="105"/>
      <c r="KG29" s="105"/>
      <c r="KH29" s="105"/>
      <c r="KI29" s="106"/>
      <c r="KJ29" s="104"/>
      <c r="KK29" s="105"/>
      <c r="KL29" s="105"/>
      <c r="KM29" s="105"/>
      <c r="KN29" s="105"/>
      <c r="KO29" s="105"/>
      <c r="KP29" s="105"/>
      <c r="KQ29" s="105"/>
      <c r="KR29" s="105"/>
      <c r="KS29" s="105"/>
      <c r="KT29" s="105"/>
      <c r="KU29" s="105"/>
      <c r="KV29" s="105"/>
      <c r="KW29" s="106"/>
      <c r="KX29" s="104"/>
      <c r="KY29" s="349"/>
      <c r="KZ29" s="349"/>
      <c r="LA29" s="349"/>
      <c r="LB29" s="349"/>
      <c r="LC29" s="349"/>
      <c r="LD29" s="349"/>
      <c r="LE29" s="349"/>
      <c r="LF29" s="349"/>
      <c r="LG29" s="349"/>
      <c r="LH29" s="349"/>
      <c r="LI29" s="349"/>
      <c r="LJ29" s="349"/>
      <c r="LK29" s="347"/>
    </row>
    <row r="30" spans="2:323" s="4" customFormat="1" ht="18.95" customHeight="1" x14ac:dyDescent="0.25">
      <c r="B30" s="291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3"/>
      <c r="AB30" s="303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5"/>
      <c r="AQ30" s="250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9"/>
      <c r="BC30" s="34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5"/>
      <c r="BS30" s="34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5"/>
      <c r="CE30" s="250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9"/>
      <c r="CT30" s="250"/>
      <c r="CU30" s="248"/>
      <c r="CV30" s="248"/>
      <c r="CW30" s="248"/>
      <c r="CX30" s="248"/>
      <c r="CY30" s="248"/>
      <c r="CZ30" s="248"/>
      <c r="DA30" s="248"/>
      <c r="DB30" s="248"/>
      <c r="DC30" s="248"/>
      <c r="DD30" s="249"/>
      <c r="DE30" s="104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6"/>
      <c r="DQ30" s="250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9"/>
      <c r="EF30" s="250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9"/>
      <c r="ES30" s="250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49"/>
      <c r="FG30" s="90">
        <v>42579</v>
      </c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8"/>
      <c r="FU30" s="76">
        <f>4766393.44+0.01</f>
        <v>4766393.45</v>
      </c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8"/>
      <c r="GJ30" s="104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6"/>
      <c r="GX30" s="104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6"/>
      <c r="HP30" s="114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6"/>
      <c r="ID30" s="366"/>
      <c r="IE30" s="367"/>
      <c r="IF30" s="367"/>
      <c r="IG30" s="367"/>
      <c r="IH30" s="367"/>
      <c r="II30" s="367"/>
      <c r="IJ30" s="367"/>
      <c r="IK30" s="367"/>
      <c r="IL30" s="367"/>
      <c r="IM30" s="367"/>
      <c r="IN30" s="367"/>
      <c r="IO30" s="367"/>
      <c r="IP30" s="367"/>
      <c r="IQ30" s="368"/>
      <c r="IR30" s="104"/>
      <c r="IS30" s="105"/>
      <c r="IT30" s="105"/>
      <c r="IU30" s="105"/>
      <c r="IV30" s="105"/>
      <c r="IW30" s="105"/>
      <c r="IX30" s="105"/>
      <c r="IY30" s="105"/>
      <c r="IZ30" s="105"/>
      <c r="JA30" s="105"/>
      <c r="JB30" s="105"/>
      <c r="JC30" s="105"/>
      <c r="JD30" s="105"/>
      <c r="JE30" s="106"/>
      <c r="JF30" s="104"/>
      <c r="JG30" s="105"/>
      <c r="JH30" s="105"/>
      <c r="JI30" s="105"/>
      <c r="JJ30" s="105"/>
      <c r="JK30" s="105"/>
      <c r="JL30" s="105"/>
      <c r="JM30" s="105"/>
      <c r="JN30" s="105"/>
      <c r="JO30" s="105"/>
      <c r="JP30" s="105"/>
      <c r="JQ30" s="105"/>
      <c r="JR30" s="105"/>
      <c r="JS30" s="105"/>
      <c r="JT30" s="105"/>
      <c r="JU30" s="106"/>
      <c r="JV30" s="104"/>
      <c r="JW30" s="105"/>
      <c r="JX30" s="105"/>
      <c r="JY30" s="105"/>
      <c r="JZ30" s="105"/>
      <c r="KA30" s="105"/>
      <c r="KB30" s="105"/>
      <c r="KC30" s="105"/>
      <c r="KD30" s="105"/>
      <c r="KE30" s="105"/>
      <c r="KF30" s="105"/>
      <c r="KG30" s="105"/>
      <c r="KH30" s="105"/>
      <c r="KI30" s="106"/>
      <c r="KJ30" s="104"/>
      <c r="KK30" s="105"/>
      <c r="KL30" s="105"/>
      <c r="KM30" s="105"/>
      <c r="KN30" s="105"/>
      <c r="KO30" s="105"/>
      <c r="KP30" s="105"/>
      <c r="KQ30" s="105"/>
      <c r="KR30" s="105"/>
      <c r="KS30" s="105"/>
      <c r="KT30" s="105"/>
      <c r="KU30" s="105"/>
      <c r="KV30" s="105"/>
      <c r="KW30" s="106"/>
      <c r="KX30" s="104"/>
      <c r="KY30" s="349"/>
      <c r="KZ30" s="349"/>
      <c r="LA30" s="349"/>
      <c r="LB30" s="349"/>
      <c r="LC30" s="349"/>
      <c r="LD30" s="349"/>
      <c r="LE30" s="349"/>
      <c r="LF30" s="349"/>
      <c r="LG30" s="349"/>
      <c r="LH30" s="349"/>
      <c r="LI30" s="349"/>
      <c r="LJ30" s="349"/>
      <c r="LK30" s="347"/>
    </row>
    <row r="31" spans="2:323" s="4" customFormat="1" ht="18.95" customHeight="1" x14ac:dyDescent="0.25">
      <c r="B31" s="291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/>
      <c r="AB31" s="303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5"/>
      <c r="AQ31" s="250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4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6"/>
      <c r="CE31" s="250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9"/>
      <c r="CT31" s="250"/>
      <c r="CU31" s="248"/>
      <c r="CV31" s="248"/>
      <c r="CW31" s="248"/>
      <c r="CX31" s="248"/>
      <c r="CY31" s="248"/>
      <c r="CZ31" s="248"/>
      <c r="DA31" s="248"/>
      <c r="DB31" s="248"/>
      <c r="DC31" s="248"/>
      <c r="DD31" s="249"/>
      <c r="DE31" s="104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6"/>
      <c r="DQ31" s="250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9"/>
      <c r="EF31" s="250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9"/>
      <c r="ES31" s="250"/>
      <c r="ET31" s="265"/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5"/>
      <c r="FF31" s="249"/>
      <c r="FG31" s="90">
        <v>42611</v>
      </c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8"/>
      <c r="FU31" s="76">
        <v>4925273.22</v>
      </c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8"/>
      <c r="GJ31" s="104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6"/>
      <c r="GX31" s="104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6"/>
      <c r="HP31" s="114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6"/>
      <c r="ID31" s="366"/>
      <c r="IE31" s="367"/>
      <c r="IF31" s="367"/>
      <c r="IG31" s="367"/>
      <c r="IH31" s="367"/>
      <c r="II31" s="367"/>
      <c r="IJ31" s="367"/>
      <c r="IK31" s="367"/>
      <c r="IL31" s="367"/>
      <c r="IM31" s="367"/>
      <c r="IN31" s="367"/>
      <c r="IO31" s="367"/>
      <c r="IP31" s="367"/>
      <c r="IQ31" s="368"/>
      <c r="IR31" s="104"/>
      <c r="IS31" s="105"/>
      <c r="IT31" s="105"/>
      <c r="IU31" s="105"/>
      <c r="IV31" s="105"/>
      <c r="IW31" s="105"/>
      <c r="IX31" s="105"/>
      <c r="IY31" s="105"/>
      <c r="IZ31" s="105"/>
      <c r="JA31" s="105"/>
      <c r="JB31" s="105"/>
      <c r="JC31" s="105"/>
      <c r="JD31" s="105"/>
      <c r="JE31" s="106"/>
      <c r="JF31" s="104"/>
      <c r="JG31" s="105"/>
      <c r="JH31" s="105"/>
      <c r="JI31" s="105"/>
      <c r="JJ31" s="105"/>
      <c r="JK31" s="105"/>
      <c r="JL31" s="105"/>
      <c r="JM31" s="105"/>
      <c r="JN31" s="105"/>
      <c r="JO31" s="105"/>
      <c r="JP31" s="105"/>
      <c r="JQ31" s="105"/>
      <c r="JR31" s="105"/>
      <c r="JS31" s="105"/>
      <c r="JT31" s="105"/>
      <c r="JU31" s="106"/>
      <c r="JV31" s="104"/>
      <c r="JW31" s="105"/>
      <c r="JX31" s="105"/>
      <c r="JY31" s="105"/>
      <c r="JZ31" s="105"/>
      <c r="KA31" s="105"/>
      <c r="KB31" s="105"/>
      <c r="KC31" s="105"/>
      <c r="KD31" s="105"/>
      <c r="KE31" s="105"/>
      <c r="KF31" s="105"/>
      <c r="KG31" s="105"/>
      <c r="KH31" s="105"/>
      <c r="KI31" s="106"/>
      <c r="KJ31" s="104"/>
      <c r="KK31" s="105"/>
      <c r="KL31" s="105"/>
      <c r="KM31" s="105"/>
      <c r="KN31" s="105"/>
      <c r="KO31" s="105"/>
      <c r="KP31" s="105"/>
      <c r="KQ31" s="105"/>
      <c r="KR31" s="105"/>
      <c r="KS31" s="105"/>
      <c r="KT31" s="105"/>
      <c r="KU31" s="105"/>
      <c r="KV31" s="105"/>
      <c r="KW31" s="106"/>
      <c r="KX31" s="104"/>
      <c r="KY31" s="349"/>
      <c r="KZ31" s="349"/>
      <c r="LA31" s="349"/>
      <c r="LB31" s="349"/>
      <c r="LC31" s="349"/>
      <c r="LD31" s="349"/>
      <c r="LE31" s="349"/>
      <c r="LF31" s="349"/>
      <c r="LG31" s="349"/>
      <c r="LH31" s="349"/>
      <c r="LI31" s="349"/>
      <c r="LJ31" s="349"/>
      <c r="LK31" s="347"/>
    </row>
    <row r="32" spans="2:323" s="4" customFormat="1" ht="18.95" customHeight="1" x14ac:dyDescent="0.25">
      <c r="B32" s="291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3"/>
      <c r="AB32" s="303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5"/>
      <c r="AQ32" s="250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9"/>
      <c r="BC32" s="47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47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9"/>
      <c r="CE32" s="250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9"/>
      <c r="CT32" s="250"/>
      <c r="CU32" s="248"/>
      <c r="CV32" s="248"/>
      <c r="CW32" s="248"/>
      <c r="CX32" s="248"/>
      <c r="CY32" s="248"/>
      <c r="CZ32" s="248"/>
      <c r="DA32" s="248"/>
      <c r="DB32" s="248"/>
      <c r="DC32" s="248"/>
      <c r="DD32" s="249"/>
      <c r="DE32" s="104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6"/>
      <c r="DQ32" s="250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9"/>
      <c r="EF32" s="250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9"/>
      <c r="ES32" s="250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49"/>
      <c r="FG32" s="90">
        <v>42641</v>
      </c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8"/>
      <c r="FU32" s="76">
        <v>4925273.22</v>
      </c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8"/>
      <c r="GJ32" s="104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6"/>
      <c r="GX32" s="104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6"/>
      <c r="HP32" s="114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6"/>
      <c r="ID32" s="366"/>
      <c r="IE32" s="367"/>
      <c r="IF32" s="367"/>
      <c r="IG32" s="367"/>
      <c r="IH32" s="367"/>
      <c r="II32" s="367"/>
      <c r="IJ32" s="367"/>
      <c r="IK32" s="367"/>
      <c r="IL32" s="367"/>
      <c r="IM32" s="367"/>
      <c r="IN32" s="367"/>
      <c r="IO32" s="367"/>
      <c r="IP32" s="367"/>
      <c r="IQ32" s="368"/>
      <c r="IR32" s="104"/>
      <c r="IS32" s="105"/>
      <c r="IT32" s="105"/>
      <c r="IU32" s="105"/>
      <c r="IV32" s="105"/>
      <c r="IW32" s="105"/>
      <c r="IX32" s="105"/>
      <c r="IY32" s="105"/>
      <c r="IZ32" s="105"/>
      <c r="JA32" s="105"/>
      <c r="JB32" s="105"/>
      <c r="JC32" s="105"/>
      <c r="JD32" s="105"/>
      <c r="JE32" s="106"/>
      <c r="JF32" s="104"/>
      <c r="JG32" s="105"/>
      <c r="JH32" s="105"/>
      <c r="JI32" s="105"/>
      <c r="JJ32" s="105"/>
      <c r="JK32" s="105"/>
      <c r="JL32" s="105"/>
      <c r="JM32" s="105"/>
      <c r="JN32" s="105"/>
      <c r="JO32" s="105"/>
      <c r="JP32" s="105"/>
      <c r="JQ32" s="105"/>
      <c r="JR32" s="105"/>
      <c r="JS32" s="105"/>
      <c r="JT32" s="105"/>
      <c r="JU32" s="106"/>
      <c r="JV32" s="104"/>
      <c r="JW32" s="105"/>
      <c r="JX32" s="105"/>
      <c r="JY32" s="105"/>
      <c r="JZ32" s="105"/>
      <c r="KA32" s="105"/>
      <c r="KB32" s="105"/>
      <c r="KC32" s="105"/>
      <c r="KD32" s="105"/>
      <c r="KE32" s="105"/>
      <c r="KF32" s="105"/>
      <c r="KG32" s="105"/>
      <c r="KH32" s="105"/>
      <c r="KI32" s="106"/>
      <c r="KJ32" s="104"/>
      <c r="KK32" s="105"/>
      <c r="KL32" s="105"/>
      <c r="KM32" s="105"/>
      <c r="KN32" s="105"/>
      <c r="KO32" s="105"/>
      <c r="KP32" s="105"/>
      <c r="KQ32" s="105"/>
      <c r="KR32" s="105"/>
      <c r="KS32" s="105"/>
      <c r="KT32" s="105"/>
      <c r="KU32" s="105"/>
      <c r="KV32" s="105"/>
      <c r="KW32" s="106"/>
      <c r="KX32" s="104"/>
      <c r="KY32" s="349"/>
      <c r="KZ32" s="349"/>
      <c r="LA32" s="349"/>
      <c r="LB32" s="349"/>
      <c r="LC32" s="349"/>
      <c r="LD32" s="349"/>
      <c r="LE32" s="349"/>
      <c r="LF32" s="349"/>
      <c r="LG32" s="349"/>
      <c r="LH32" s="349"/>
      <c r="LI32" s="349"/>
      <c r="LJ32" s="349"/>
      <c r="LK32" s="347"/>
    </row>
    <row r="33" spans="2:323" s="4" customFormat="1" ht="18.95" customHeight="1" x14ac:dyDescent="0.25"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3"/>
      <c r="AB33" s="303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5"/>
      <c r="AQ33" s="250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9"/>
      <c r="BC33" s="50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2"/>
      <c r="BS33" s="50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2"/>
      <c r="CE33" s="250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9"/>
      <c r="CT33" s="250"/>
      <c r="CU33" s="248"/>
      <c r="CV33" s="248"/>
      <c r="CW33" s="248"/>
      <c r="CX33" s="248"/>
      <c r="CY33" s="248"/>
      <c r="CZ33" s="248"/>
      <c r="DA33" s="248"/>
      <c r="DB33" s="248"/>
      <c r="DC33" s="248"/>
      <c r="DD33" s="249"/>
      <c r="DE33" s="104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6"/>
      <c r="DQ33" s="250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9"/>
      <c r="EF33" s="250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9"/>
      <c r="ES33" s="250"/>
      <c r="ET33" s="265"/>
      <c r="EU33" s="265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49"/>
      <c r="FG33" s="90">
        <v>42671</v>
      </c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8"/>
      <c r="FU33" s="76">
        <v>4766393.45</v>
      </c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8"/>
      <c r="GJ33" s="104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6"/>
      <c r="GX33" s="104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6"/>
      <c r="HP33" s="114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6"/>
      <c r="ID33" s="366"/>
      <c r="IE33" s="367"/>
      <c r="IF33" s="367"/>
      <c r="IG33" s="367"/>
      <c r="IH33" s="367"/>
      <c r="II33" s="367"/>
      <c r="IJ33" s="367"/>
      <c r="IK33" s="367"/>
      <c r="IL33" s="367"/>
      <c r="IM33" s="367"/>
      <c r="IN33" s="367"/>
      <c r="IO33" s="367"/>
      <c r="IP33" s="367"/>
      <c r="IQ33" s="368"/>
      <c r="IR33" s="104"/>
      <c r="IS33" s="105"/>
      <c r="IT33" s="105"/>
      <c r="IU33" s="105"/>
      <c r="IV33" s="105"/>
      <c r="IW33" s="105"/>
      <c r="IX33" s="105"/>
      <c r="IY33" s="105"/>
      <c r="IZ33" s="105"/>
      <c r="JA33" s="105"/>
      <c r="JB33" s="105"/>
      <c r="JC33" s="105"/>
      <c r="JD33" s="105"/>
      <c r="JE33" s="106"/>
      <c r="JF33" s="104"/>
      <c r="JG33" s="105"/>
      <c r="JH33" s="105"/>
      <c r="JI33" s="105"/>
      <c r="JJ33" s="105"/>
      <c r="JK33" s="105"/>
      <c r="JL33" s="105"/>
      <c r="JM33" s="105"/>
      <c r="JN33" s="105"/>
      <c r="JO33" s="105"/>
      <c r="JP33" s="105"/>
      <c r="JQ33" s="105"/>
      <c r="JR33" s="105"/>
      <c r="JS33" s="105"/>
      <c r="JT33" s="105"/>
      <c r="JU33" s="106"/>
      <c r="JV33" s="104"/>
      <c r="JW33" s="105"/>
      <c r="JX33" s="105"/>
      <c r="JY33" s="105"/>
      <c r="JZ33" s="105"/>
      <c r="KA33" s="105"/>
      <c r="KB33" s="105"/>
      <c r="KC33" s="105"/>
      <c r="KD33" s="105"/>
      <c r="KE33" s="105"/>
      <c r="KF33" s="105"/>
      <c r="KG33" s="105"/>
      <c r="KH33" s="105"/>
      <c r="KI33" s="106"/>
      <c r="KJ33" s="104"/>
      <c r="KK33" s="105"/>
      <c r="KL33" s="105"/>
      <c r="KM33" s="105"/>
      <c r="KN33" s="105"/>
      <c r="KO33" s="105"/>
      <c r="KP33" s="105"/>
      <c r="KQ33" s="105"/>
      <c r="KR33" s="105"/>
      <c r="KS33" s="105"/>
      <c r="KT33" s="105"/>
      <c r="KU33" s="105"/>
      <c r="KV33" s="105"/>
      <c r="KW33" s="106"/>
      <c r="KX33" s="104"/>
      <c r="KY33" s="349"/>
      <c r="KZ33" s="349"/>
      <c r="LA33" s="349"/>
      <c r="LB33" s="349"/>
      <c r="LC33" s="349"/>
      <c r="LD33" s="349"/>
      <c r="LE33" s="349"/>
      <c r="LF33" s="349"/>
      <c r="LG33" s="349"/>
      <c r="LH33" s="349"/>
      <c r="LI33" s="349"/>
      <c r="LJ33" s="349"/>
      <c r="LK33" s="347"/>
    </row>
    <row r="34" spans="2:323" s="4" customFormat="1" ht="18.95" customHeight="1" x14ac:dyDescent="0.25"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3"/>
      <c r="AB34" s="303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5"/>
      <c r="AQ34" s="250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9"/>
      <c r="BC34" s="65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7"/>
      <c r="BS34" s="65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7"/>
      <c r="CE34" s="250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9"/>
      <c r="CT34" s="250"/>
      <c r="CU34" s="248"/>
      <c r="CV34" s="248"/>
      <c r="CW34" s="248"/>
      <c r="CX34" s="248"/>
      <c r="CY34" s="248"/>
      <c r="CZ34" s="248"/>
      <c r="DA34" s="248"/>
      <c r="DB34" s="248"/>
      <c r="DC34" s="248"/>
      <c r="DD34" s="249"/>
      <c r="DE34" s="104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6"/>
      <c r="DQ34" s="250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9"/>
      <c r="EF34" s="250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9"/>
      <c r="ES34" s="250"/>
      <c r="ET34" s="265"/>
      <c r="EU34" s="265"/>
      <c r="EV34" s="265"/>
      <c r="EW34" s="265"/>
      <c r="EX34" s="265"/>
      <c r="EY34" s="265"/>
      <c r="EZ34" s="265"/>
      <c r="FA34" s="265"/>
      <c r="FB34" s="265"/>
      <c r="FC34" s="265"/>
      <c r="FD34" s="265"/>
      <c r="FE34" s="265"/>
      <c r="FF34" s="249"/>
      <c r="FG34" s="90">
        <v>42702</v>
      </c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8"/>
      <c r="FU34" s="76">
        <f>4925273.22+0.02</f>
        <v>4925273.2399999993</v>
      </c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8"/>
      <c r="GJ34" s="104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6"/>
      <c r="GX34" s="104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6"/>
      <c r="HP34" s="114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6"/>
      <c r="ID34" s="366"/>
      <c r="IE34" s="367"/>
      <c r="IF34" s="367"/>
      <c r="IG34" s="367"/>
      <c r="IH34" s="367"/>
      <c r="II34" s="367"/>
      <c r="IJ34" s="367"/>
      <c r="IK34" s="367"/>
      <c r="IL34" s="367"/>
      <c r="IM34" s="367"/>
      <c r="IN34" s="367"/>
      <c r="IO34" s="367"/>
      <c r="IP34" s="367"/>
      <c r="IQ34" s="368"/>
      <c r="IR34" s="104"/>
      <c r="IS34" s="105"/>
      <c r="IT34" s="105"/>
      <c r="IU34" s="105"/>
      <c r="IV34" s="105"/>
      <c r="IW34" s="105"/>
      <c r="IX34" s="105"/>
      <c r="IY34" s="105"/>
      <c r="IZ34" s="105"/>
      <c r="JA34" s="105"/>
      <c r="JB34" s="105"/>
      <c r="JC34" s="105"/>
      <c r="JD34" s="105"/>
      <c r="JE34" s="106"/>
      <c r="JF34" s="104"/>
      <c r="JG34" s="105"/>
      <c r="JH34" s="105"/>
      <c r="JI34" s="105"/>
      <c r="JJ34" s="105"/>
      <c r="JK34" s="105"/>
      <c r="JL34" s="105"/>
      <c r="JM34" s="105"/>
      <c r="JN34" s="105"/>
      <c r="JO34" s="105"/>
      <c r="JP34" s="105"/>
      <c r="JQ34" s="105"/>
      <c r="JR34" s="105"/>
      <c r="JS34" s="105"/>
      <c r="JT34" s="105"/>
      <c r="JU34" s="106"/>
      <c r="JV34" s="104"/>
      <c r="JW34" s="105"/>
      <c r="JX34" s="105"/>
      <c r="JY34" s="105"/>
      <c r="JZ34" s="105"/>
      <c r="KA34" s="105"/>
      <c r="KB34" s="105"/>
      <c r="KC34" s="105"/>
      <c r="KD34" s="105"/>
      <c r="KE34" s="105"/>
      <c r="KF34" s="105"/>
      <c r="KG34" s="105"/>
      <c r="KH34" s="105"/>
      <c r="KI34" s="106"/>
      <c r="KJ34" s="104"/>
      <c r="KK34" s="105"/>
      <c r="KL34" s="105"/>
      <c r="KM34" s="105"/>
      <c r="KN34" s="105"/>
      <c r="KO34" s="105"/>
      <c r="KP34" s="105"/>
      <c r="KQ34" s="105"/>
      <c r="KR34" s="105"/>
      <c r="KS34" s="105"/>
      <c r="KT34" s="105"/>
      <c r="KU34" s="105"/>
      <c r="KV34" s="105"/>
      <c r="KW34" s="106"/>
      <c r="KX34" s="104"/>
      <c r="KY34" s="349"/>
      <c r="KZ34" s="349"/>
      <c r="LA34" s="349"/>
      <c r="LB34" s="349"/>
      <c r="LC34" s="349"/>
      <c r="LD34" s="349"/>
      <c r="LE34" s="349"/>
      <c r="LF34" s="349"/>
      <c r="LG34" s="349"/>
      <c r="LH34" s="349"/>
      <c r="LI34" s="349"/>
      <c r="LJ34" s="349"/>
      <c r="LK34" s="347"/>
    </row>
    <row r="35" spans="2:323" s="4" customFormat="1" ht="18.95" customHeight="1" x14ac:dyDescent="0.25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3"/>
      <c r="AB35" s="303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5"/>
      <c r="AQ35" s="461"/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3"/>
      <c r="BC35" s="73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5"/>
      <c r="BS35" s="73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5"/>
      <c r="CE35" s="461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62"/>
      <c r="CR35" s="462"/>
      <c r="CS35" s="463"/>
      <c r="CT35" s="461"/>
      <c r="CU35" s="462"/>
      <c r="CV35" s="462"/>
      <c r="CW35" s="462"/>
      <c r="CX35" s="462"/>
      <c r="CY35" s="462"/>
      <c r="CZ35" s="462"/>
      <c r="DA35" s="462"/>
      <c r="DB35" s="462"/>
      <c r="DC35" s="462"/>
      <c r="DD35" s="463"/>
      <c r="DE35" s="107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9"/>
      <c r="DQ35" s="461"/>
      <c r="DR35" s="462"/>
      <c r="DS35" s="462"/>
      <c r="DT35" s="462"/>
      <c r="DU35" s="462"/>
      <c r="DV35" s="462"/>
      <c r="DW35" s="462"/>
      <c r="DX35" s="462"/>
      <c r="DY35" s="462"/>
      <c r="DZ35" s="462"/>
      <c r="EA35" s="462"/>
      <c r="EB35" s="462"/>
      <c r="EC35" s="462"/>
      <c r="ED35" s="462"/>
      <c r="EE35" s="463"/>
      <c r="EF35" s="461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3"/>
      <c r="ES35" s="250"/>
      <c r="ET35" s="265"/>
      <c r="EU35" s="265"/>
      <c r="EV35" s="265"/>
      <c r="EW35" s="265"/>
      <c r="EX35" s="265"/>
      <c r="EY35" s="265"/>
      <c r="EZ35" s="265"/>
      <c r="FA35" s="265"/>
      <c r="FB35" s="265"/>
      <c r="FC35" s="265"/>
      <c r="FD35" s="265"/>
      <c r="FE35" s="265"/>
      <c r="FF35" s="249"/>
      <c r="FG35" s="90">
        <v>42732</v>
      </c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8"/>
      <c r="FU35" s="76">
        <v>3654234.97</v>
      </c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8"/>
      <c r="GJ35" s="107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9"/>
      <c r="GX35" s="107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9"/>
      <c r="HP35" s="107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9"/>
      <c r="ID35" s="107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9"/>
      <c r="IR35" s="107"/>
      <c r="IS35" s="108"/>
      <c r="IT35" s="108"/>
      <c r="IU35" s="108"/>
      <c r="IV35" s="108"/>
      <c r="IW35" s="108"/>
      <c r="IX35" s="108"/>
      <c r="IY35" s="108"/>
      <c r="IZ35" s="108"/>
      <c r="JA35" s="108"/>
      <c r="JB35" s="108"/>
      <c r="JC35" s="108"/>
      <c r="JD35" s="108"/>
      <c r="JE35" s="109"/>
      <c r="JF35" s="107"/>
      <c r="JG35" s="108"/>
      <c r="JH35" s="108"/>
      <c r="JI35" s="108"/>
      <c r="JJ35" s="108"/>
      <c r="JK35" s="108"/>
      <c r="JL35" s="108"/>
      <c r="JM35" s="108"/>
      <c r="JN35" s="108"/>
      <c r="JO35" s="108"/>
      <c r="JP35" s="108"/>
      <c r="JQ35" s="108"/>
      <c r="JR35" s="108"/>
      <c r="JS35" s="108"/>
      <c r="JT35" s="108"/>
      <c r="JU35" s="109"/>
      <c r="JV35" s="107"/>
      <c r="JW35" s="108"/>
      <c r="JX35" s="108"/>
      <c r="JY35" s="108"/>
      <c r="JZ35" s="108"/>
      <c r="KA35" s="108"/>
      <c r="KB35" s="108"/>
      <c r="KC35" s="108"/>
      <c r="KD35" s="108"/>
      <c r="KE35" s="108"/>
      <c r="KF35" s="108"/>
      <c r="KG35" s="108"/>
      <c r="KH35" s="108"/>
      <c r="KI35" s="109"/>
      <c r="KJ35" s="107"/>
      <c r="KK35" s="108"/>
      <c r="KL35" s="108"/>
      <c r="KM35" s="108"/>
      <c r="KN35" s="108"/>
      <c r="KO35" s="108"/>
      <c r="KP35" s="108"/>
      <c r="KQ35" s="108"/>
      <c r="KR35" s="108"/>
      <c r="KS35" s="108"/>
      <c r="KT35" s="108"/>
      <c r="KU35" s="108"/>
      <c r="KV35" s="108"/>
      <c r="KW35" s="109"/>
      <c r="KX35" s="104"/>
      <c r="KY35" s="349"/>
      <c r="KZ35" s="349"/>
      <c r="LA35" s="349"/>
      <c r="LB35" s="349"/>
      <c r="LC35" s="349"/>
      <c r="LD35" s="349"/>
      <c r="LE35" s="349"/>
      <c r="LF35" s="349"/>
      <c r="LG35" s="349"/>
      <c r="LH35" s="349"/>
      <c r="LI35" s="349"/>
      <c r="LJ35" s="349"/>
      <c r="LK35" s="347"/>
    </row>
    <row r="36" spans="2:323" s="4" customFormat="1" ht="18.95" customHeight="1" x14ac:dyDescent="0.25">
      <c r="B36" s="291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3"/>
      <c r="AB36" s="303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5"/>
      <c r="AQ36" s="439" t="s">
        <v>25</v>
      </c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1"/>
      <c r="BC36" s="464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7"/>
      <c r="BS36" s="464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7"/>
      <c r="CE36" s="466" t="s">
        <v>29</v>
      </c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1"/>
      <c r="CT36" s="467" t="s">
        <v>30</v>
      </c>
      <c r="CU36" s="440"/>
      <c r="CV36" s="440"/>
      <c r="CW36" s="440"/>
      <c r="CX36" s="440"/>
      <c r="CY36" s="440"/>
      <c r="CZ36" s="440"/>
      <c r="DA36" s="440"/>
      <c r="DB36" s="440"/>
      <c r="DC36" s="440"/>
      <c r="DD36" s="441"/>
      <c r="DE36" s="460" t="s">
        <v>34</v>
      </c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3"/>
      <c r="DQ36" s="467">
        <v>11.63</v>
      </c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1"/>
      <c r="EF36" s="453" t="s">
        <v>41</v>
      </c>
      <c r="EG36" s="440"/>
      <c r="EH36" s="440"/>
      <c r="EI36" s="440"/>
      <c r="EJ36" s="440"/>
      <c r="EK36" s="440"/>
      <c r="EL36" s="440"/>
      <c r="EM36" s="440"/>
      <c r="EN36" s="440"/>
      <c r="EO36" s="440"/>
      <c r="EP36" s="440"/>
      <c r="EQ36" s="440"/>
      <c r="ER36" s="441"/>
      <c r="ES36" s="250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49"/>
      <c r="FG36" s="267">
        <v>42426</v>
      </c>
      <c r="FH36" s="268"/>
      <c r="FI36" s="268"/>
      <c r="FJ36" s="268"/>
      <c r="FK36" s="268"/>
      <c r="FL36" s="268"/>
      <c r="FM36" s="268"/>
      <c r="FN36" s="268"/>
      <c r="FO36" s="268"/>
      <c r="FP36" s="268"/>
      <c r="FQ36" s="268"/>
      <c r="FR36" s="268"/>
      <c r="FS36" s="268"/>
      <c r="FT36" s="269"/>
      <c r="FU36" s="131">
        <v>2414972.67</v>
      </c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01">
        <v>42773</v>
      </c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3"/>
      <c r="GX36" s="110">
        <v>400000000</v>
      </c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3"/>
      <c r="HP36" s="111" t="s">
        <v>93</v>
      </c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3"/>
      <c r="ID36" s="472">
        <v>200000000</v>
      </c>
      <c r="IE36" s="414"/>
      <c r="IF36" s="414"/>
      <c r="IG36" s="414"/>
      <c r="IH36" s="414"/>
      <c r="II36" s="414"/>
      <c r="IJ36" s="414"/>
      <c r="IK36" s="414"/>
      <c r="IL36" s="414"/>
      <c r="IM36" s="414"/>
      <c r="IN36" s="414"/>
      <c r="IO36" s="414"/>
      <c r="IP36" s="414"/>
      <c r="IQ36" s="415"/>
      <c r="IR36" s="429"/>
      <c r="IS36" s="102"/>
      <c r="IT36" s="102"/>
      <c r="IU36" s="102"/>
      <c r="IV36" s="102"/>
      <c r="IW36" s="102"/>
      <c r="IX36" s="102"/>
      <c r="IY36" s="102"/>
      <c r="IZ36" s="102"/>
      <c r="JA36" s="102"/>
      <c r="JB36" s="102"/>
      <c r="JC36" s="102"/>
      <c r="JD36" s="102"/>
      <c r="JE36" s="103"/>
      <c r="JF36" s="429"/>
      <c r="JG36" s="102"/>
      <c r="JH36" s="102"/>
      <c r="JI36" s="102"/>
      <c r="JJ36" s="102"/>
      <c r="JK36" s="102"/>
      <c r="JL36" s="102"/>
      <c r="JM36" s="102"/>
      <c r="JN36" s="102"/>
      <c r="JO36" s="102"/>
      <c r="JP36" s="102"/>
      <c r="JQ36" s="102"/>
      <c r="JR36" s="102"/>
      <c r="JS36" s="102"/>
      <c r="JT36" s="102"/>
      <c r="JU36" s="103"/>
      <c r="JV36" s="429"/>
      <c r="JW36" s="102"/>
      <c r="JX36" s="102"/>
      <c r="JY36" s="102"/>
      <c r="JZ36" s="102"/>
      <c r="KA36" s="102"/>
      <c r="KB36" s="102"/>
      <c r="KC36" s="102"/>
      <c r="KD36" s="102"/>
      <c r="KE36" s="102"/>
      <c r="KF36" s="102"/>
      <c r="KG36" s="102"/>
      <c r="KH36" s="102"/>
      <c r="KI36" s="103"/>
      <c r="KJ36" s="110">
        <f>GX36-ID36</f>
        <v>200000000</v>
      </c>
      <c r="KK36" s="102"/>
      <c r="KL36" s="102"/>
      <c r="KM36" s="102"/>
      <c r="KN36" s="102"/>
      <c r="KO36" s="102"/>
      <c r="KP36" s="102"/>
      <c r="KQ36" s="102"/>
      <c r="KR36" s="102"/>
      <c r="KS36" s="102"/>
      <c r="KT36" s="102"/>
      <c r="KU36" s="102"/>
      <c r="KV36" s="102"/>
      <c r="KW36" s="103"/>
      <c r="KX36" s="104"/>
      <c r="KY36" s="349"/>
      <c r="KZ36" s="349"/>
      <c r="LA36" s="349"/>
      <c r="LB36" s="349"/>
      <c r="LC36" s="349"/>
      <c r="LD36" s="349"/>
      <c r="LE36" s="349"/>
      <c r="LF36" s="349"/>
      <c r="LG36" s="349"/>
      <c r="LH36" s="349"/>
      <c r="LI36" s="349"/>
      <c r="LJ36" s="349"/>
      <c r="LK36" s="347"/>
    </row>
    <row r="37" spans="2:323" s="4" customFormat="1" ht="18.95" customHeight="1" x14ac:dyDescent="0.25"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3"/>
      <c r="AB37" s="303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5"/>
      <c r="AQ37" s="250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9"/>
      <c r="BC37" s="186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8"/>
      <c r="BS37" s="186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8"/>
      <c r="CE37" s="250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9"/>
      <c r="CT37" s="250"/>
      <c r="CU37" s="248"/>
      <c r="CV37" s="248"/>
      <c r="CW37" s="248"/>
      <c r="CX37" s="248"/>
      <c r="CY37" s="248"/>
      <c r="CZ37" s="248"/>
      <c r="DA37" s="248"/>
      <c r="DB37" s="248"/>
      <c r="DC37" s="248"/>
      <c r="DD37" s="249"/>
      <c r="DE37" s="104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6"/>
      <c r="DQ37" s="250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9"/>
      <c r="EF37" s="250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9"/>
      <c r="ES37" s="250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49"/>
      <c r="FG37" s="267">
        <v>42457</v>
      </c>
      <c r="FH37" s="268"/>
      <c r="FI37" s="268"/>
      <c r="FJ37" s="268"/>
      <c r="FK37" s="268"/>
      <c r="FL37" s="268"/>
      <c r="FM37" s="268"/>
      <c r="FN37" s="268"/>
      <c r="FO37" s="268"/>
      <c r="FP37" s="268"/>
      <c r="FQ37" s="268"/>
      <c r="FR37" s="268"/>
      <c r="FS37" s="268"/>
      <c r="FT37" s="269"/>
      <c r="FU37" s="131">
        <v>3686010.93</v>
      </c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04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6"/>
      <c r="GX37" s="104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6"/>
      <c r="HP37" s="114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6"/>
      <c r="ID37" s="366"/>
      <c r="IE37" s="389"/>
      <c r="IF37" s="389"/>
      <c r="IG37" s="389"/>
      <c r="IH37" s="389"/>
      <c r="II37" s="389"/>
      <c r="IJ37" s="389"/>
      <c r="IK37" s="389"/>
      <c r="IL37" s="389"/>
      <c r="IM37" s="389"/>
      <c r="IN37" s="389"/>
      <c r="IO37" s="389"/>
      <c r="IP37" s="389"/>
      <c r="IQ37" s="368"/>
      <c r="IR37" s="104"/>
      <c r="IS37" s="349"/>
      <c r="IT37" s="349"/>
      <c r="IU37" s="349"/>
      <c r="IV37" s="349"/>
      <c r="IW37" s="349"/>
      <c r="IX37" s="349"/>
      <c r="IY37" s="349"/>
      <c r="IZ37" s="349"/>
      <c r="JA37" s="349"/>
      <c r="JB37" s="349"/>
      <c r="JC37" s="349"/>
      <c r="JD37" s="349"/>
      <c r="JE37" s="106"/>
      <c r="JF37" s="104"/>
      <c r="JG37" s="349"/>
      <c r="JH37" s="349"/>
      <c r="JI37" s="349"/>
      <c r="JJ37" s="349"/>
      <c r="JK37" s="349"/>
      <c r="JL37" s="349"/>
      <c r="JM37" s="349"/>
      <c r="JN37" s="349"/>
      <c r="JO37" s="349"/>
      <c r="JP37" s="349"/>
      <c r="JQ37" s="349"/>
      <c r="JR37" s="349"/>
      <c r="JS37" s="349"/>
      <c r="JT37" s="349"/>
      <c r="JU37" s="106"/>
      <c r="JV37" s="104"/>
      <c r="JW37" s="349"/>
      <c r="JX37" s="349"/>
      <c r="JY37" s="349"/>
      <c r="JZ37" s="349"/>
      <c r="KA37" s="349"/>
      <c r="KB37" s="349"/>
      <c r="KC37" s="349"/>
      <c r="KD37" s="349"/>
      <c r="KE37" s="349"/>
      <c r="KF37" s="349"/>
      <c r="KG37" s="349"/>
      <c r="KH37" s="349"/>
      <c r="KI37" s="106"/>
      <c r="KJ37" s="104"/>
      <c r="KK37" s="105"/>
      <c r="KL37" s="105"/>
      <c r="KM37" s="105"/>
      <c r="KN37" s="105"/>
      <c r="KO37" s="105"/>
      <c r="KP37" s="105"/>
      <c r="KQ37" s="105"/>
      <c r="KR37" s="105"/>
      <c r="KS37" s="105"/>
      <c r="KT37" s="105"/>
      <c r="KU37" s="105"/>
      <c r="KV37" s="105"/>
      <c r="KW37" s="106"/>
      <c r="KX37" s="104"/>
      <c r="KY37" s="349"/>
      <c r="KZ37" s="349"/>
      <c r="LA37" s="349"/>
      <c r="LB37" s="349"/>
      <c r="LC37" s="349"/>
      <c r="LD37" s="349"/>
      <c r="LE37" s="349"/>
      <c r="LF37" s="349"/>
      <c r="LG37" s="349"/>
      <c r="LH37" s="349"/>
      <c r="LI37" s="349"/>
      <c r="LJ37" s="349"/>
      <c r="LK37" s="347"/>
    </row>
    <row r="38" spans="2:323" s="4" customFormat="1" ht="18.95" customHeight="1" x14ac:dyDescent="0.25">
      <c r="B38" s="291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3"/>
      <c r="AB38" s="303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5"/>
      <c r="AQ38" s="250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9"/>
      <c r="BC38" s="186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8"/>
      <c r="BS38" s="186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8"/>
      <c r="CE38" s="250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9"/>
      <c r="CT38" s="250"/>
      <c r="CU38" s="248"/>
      <c r="CV38" s="248"/>
      <c r="CW38" s="248"/>
      <c r="CX38" s="248"/>
      <c r="CY38" s="248"/>
      <c r="CZ38" s="248"/>
      <c r="DA38" s="248"/>
      <c r="DB38" s="248"/>
      <c r="DC38" s="248"/>
      <c r="DD38" s="249"/>
      <c r="DE38" s="104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6"/>
      <c r="DQ38" s="250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9"/>
      <c r="EF38" s="250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9"/>
      <c r="ES38" s="250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49"/>
      <c r="FG38" s="267">
        <v>42488</v>
      </c>
      <c r="FH38" s="268"/>
      <c r="FI38" s="268"/>
      <c r="FJ38" s="268"/>
      <c r="FK38" s="268"/>
      <c r="FL38" s="268"/>
      <c r="FM38" s="268"/>
      <c r="FN38" s="268"/>
      <c r="FO38" s="268"/>
      <c r="FP38" s="268"/>
      <c r="FQ38" s="268"/>
      <c r="FR38" s="268"/>
      <c r="FS38" s="268"/>
      <c r="FT38" s="269"/>
      <c r="FU38" s="131">
        <v>3940218.59</v>
      </c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04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6"/>
      <c r="GX38" s="104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6"/>
      <c r="HP38" s="114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6"/>
      <c r="ID38" s="366"/>
      <c r="IE38" s="389"/>
      <c r="IF38" s="389"/>
      <c r="IG38" s="389"/>
      <c r="IH38" s="389"/>
      <c r="II38" s="389"/>
      <c r="IJ38" s="389"/>
      <c r="IK38" s="389"/>
      <c r="IL38" s="389"/>
      <c r="IM38" s="389"/>
      <c r="IN38" s="389"/>
      <c r="IO38" s="389"/>
      <c r="IP38" s="389"/>
      <c r="IQ38" s="368"/>
      <c r="IR38" s="104"/>
      <c r="IS38" s="349"/>
      <c r="IT38" s="349"/>
      <c r="IU38" s="349"/>
      <c r="IV38" s="349"/>
      <c r="IW38" s="349"/>
      <c r="IX38" s="349"/>
      <c r="IY38" s="349"/>
      <c r="IZ38" s="349"/>
      <c r="JA38" s="349"/>
      <c r="JB38" s="349"/>
      <c r="JC38" s="349"/>
      <c r="JD38" s="349"/>
      <c r="JE38" s="106"/>
      <c r="JF38" s="104"/>
      <c r="JG38" s="349"/>
      <c r="JH38" s="349"/>
      <c r="JI38" s="349"/>
      <c r="JJ38" s="349"/>
      <c r="JK38" s="349"/>
      <c r="JL38" s="349"/>
      <c r="JM38" s="349"/>
      <c r="JN38" s="349"/>
      <c r="JO38" s="349"/>
      <c r="JP38" s="349"/>
      <c r="JQ38" s="349"/>
      <c r="JR38" s="349"/>
      <c r="JS38" s="349"/>
      <c r="JT38" s="349"/>
      <c r="JU38" s="106"/>
      <c r="JV38" s="104"/>
      <c r="JW38" s="349"/>
      <c r="JX38" s="349"/>
      <c r="JY38" s="349"/>
      <c r="JZ38" s="349"/>
      <c r="KA38" s="349"/>
      <c r="KB38" s="349"/>
      <c r="KC38" s="349"/>
      <c r="KD38" s="349"/>
      <c r="KE38" s="349"/>
      <c r="KF38" s="349"/>
      <c r="KG38" s="349"/>
      <c r="KH38" s="349"/>
      <c r="KI38" s="106"/>
      <c r="KJ38" s="104"/>
      <c r="KK38" s="105"/>
      <c r="KL38" s="105"/>
      <c r="KM38" s="105"/>
      <c r="KN38" s="105"/>
      <c r="KO38" s="105"/>
      <c r="KP38" s="105"/>
      <c r="KQ38" s="105"/>
      <c r="KR38" s="105"/>
      <c r="KS38" s="105"/>
      <c r="KT38" s="105"/>
      <c r="KU38" s="105"/>
      <c r="KV38" s="105"/>
      <c r="KW38" s="106"/>
      <c r="KX38" s="104"/>
      <c r="KY38" s="349"/>
      <c r="KZ38" s="349"/>
      <c r="LA38" s="349"/>
      <c r="LB38" s="349"/>
      <c r="LC38" s="349"/>
      <c r="LD38" s="349"/>
      <c r="LE38" s="349"/>
      <c r="LF38" s="349"/>
      <c r="LG38" s="349"/>
      <c r="LH38" s="349"/>
      <c r="LI38" s="349"/>
      <c r="LJ38" s="349"/>
      <c r="LK38" s="347"/>
    </row>
    <row r="39" spans="2:323" s="4" customFormat="1" ht="18.95" customHeight="1" x14ac:dyDescent="0.25">
      <c r="B39" s="291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3"/>
      <c r="AB39" s="303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5"/>
      <c r="AQ39" s="250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9"/>
      <c r="BC39" s="186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8"/>
      <c r="BS39" s="186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8"/>
      <c r="CE39" s="250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9"/>
      <c r="CT39" s="250"/>
      <c r="CU39" s="248"/>
      <c r="CV39" s="248"/>
      <c r="CW39" s="248"/>
      <c r="CX39" s="248"/>
      <c r="CY39" s="248"/>
      <c r="CZ39" s="248"/>
      <c r="DA39" s="248"/>
      <c r="DB39" s="248"/>
      <c r="DC39" s="248"/>
      <c r="DD39" s="249"/>
      <c r="DE39" s="104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6"/>
      <c r="DQ39" s="250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9"/>
      <c r="EF39" s="250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9"/>
      <c r="ES39" s="250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49"/>
      <c r="FG39" s="270">
        <v>42520</v>
      </c>
      <c r="FH39" s="270"/>
      <c r="FI39" s="270"/>
      <c r="FJ39" s="270"/>
      <c r="FK39" s="270"/>
      <c r="FL39" s="270"/>
      <c r="FM39" s="270"/>
      <c r="FN39" s="270"/>
      <c r="FO39" s="270"/>
      <c r="FP39" s="270"/>
      <c r="FQ39" s="270"/>
      <c r="FR39" s="270"/>
      <c r="FS39" s="270"/>
      <c r="FT39" s="270"/>
      <c r="FU39" s="131">
        <v>3813114.76</v>
      </c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04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6"/>
      <c r="GX39" s="104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6"/>
      <c r="HP39" s="114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6"/>
      <c r="ID39" s="366"/>
      <c r="IE39" s="389"/>
      <c r="IF39" s="389"/>
      <c r="IG39" s="389"/>
      <c r="IH39" s="389"/>
      <c r="II39" s="389"/>
      <c r="IJ39" s="389"/>
      <c r="IK39" s="389"/>
      <c r="IL39" s="389"/>
      <c r="IM39" s="389"/>
      <c r="IN39" s="389"/>
      <c r="IO39" s="389"/>
      <c r="IP39" s="389"/>
      <c r="IQ39" s="368"/>
      <c r="IR39" s="104"/>
      <c r="IS39" s="349"/>
      <c r="IT39" s="349"/>
      <c r="IU39" s="349"/>
      <c r="IV39" s="349"/>
      <c r="IW39" s="349"/>
      <c r="IX39" s="349"/>
      <c r="IY39" s="349"/>
      <c r="IZ39" s="349"/>
      <c r="JA39" s="349"/>
      <c r="JB39" s="349"/>
      <c r="JC39" s="349"/>
      <c r="JD39" s="349"/>
      <c r="JE39" s="106"/>
      <c r="JF39" s="104"/>
      <c r="JG39" s="349"/>
      <c r="JH39" s="349"/>
      <c r="JI39" s="349"/>
      <c r="JJ39" s="349"/>
      <c r="JK39" s="349"/>
      <c r="JL39" s="349"/>
      <c r="JM39" s="349"/>
      <c r="JN39" s="349"/>
      <c r="JO39" s="349"/>
      <c r="JP39" s="349"/>
      <c r="JQ39" s="349"/>
      <c r="JR39" s="349"/>
      <c r="JS39" s="349"/>
      <c r="JT39" s="349"/>
      <c r="JU39" s="106"/>
      <c r="JV39" s="104"/>
      <c r="JW39" s="349"/>
      <c r="JX39" s="349"/>
      <c r="JY39" s="349"/>
      <c r="JZ39" s="349"/>
      <c r="KA39" s="349"/>
      <c r="KB39" s="349"/>
      <c r="KC39" s="349"/>
      <c r="KD39" s="349"/>
      <c r="KE39" s="349"/>
      <c r="KF39" s="349"/>
      <c r="KG39" s="349"/>
      <c r="KH39" s="349"/>
      <c r="KI39" s="106"/>
      <c r="KJ39" s="104"/>
      <c r="KK39" s="105"/>
      <c r="KL39" s="105"/>
      <c r="KM39" s="105"/>
      <c r="KN39" s="105"/>
      <c r="KO39" s="105"/>
      <c r="KP39" s="105"/>
      <c r="KQ39" s="105"/>
      <c r="KR39" s="105"/>
      <c r="KS39" s="105"/>
      <c r="KT39" s="105"/>
      <c r="KU39" s="105"/>
      <c r="KV39" s="105"/>
      <c r="KW39" s="106"/>
      <c r="KX39" s="104"/>
      <c r="KY39" s="349"/>
      <c r="KZ39" s="349"/>
      <c r="LA39" s="349"/>
      <c r="LB39" s="349"/>
      <c r="LC39" s="349"/>
      <c r="LD39" s="349"/>
      <c r="LE39" s="349"/>
      <c r="LF39" s="349"/>
      <c r="LG39" s="349"/>
      <c r="LH39" s="349"/>
      <c r="LI39" s="349"/>
      <c r="LJ39" s="349"/>
      <c r="LK39" s="347"/>
    </row>
    <row r="40" spans="2:323" s="4" customFormat="1" ht="18.95" customHeight="1" x14ac:dyDescent="0.25">
      <c r="B40" s="291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3"/>
      <c r="AB40" s="303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5"/>
      <c r="AQ40" s="250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9"/>
      <c r="BC40" s="186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188"/>
      <c r="BS40" s="186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8"/>
      <c r="CE40" s="250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9"/>
      <c r="CT40" s="250"/>
      <c r="CU40" s="248"/>
      <c r="CV40" s="248"/>
      <c r="CW40" s="248"/>
      <c r="CX40" s="248"/>
      <c r="CY40" s="248"/>
      <c r="CZ40" s="248"/>
      <c r="DA40" s="248"/>
      <c r="DB40" s="248"/>
      <c r="DC40" s="248"/>
      <c r="DD40" s="249"/>
      <c r="DE40" s="104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6"/>
      <c r="DQ40" s="250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9"/>
      <c r="EF40" s="250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9"/>
      <c r="ES40" s="250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49"/>
      <c r="FG40" s="189">
        <v>42549</v>
      </c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1"/>
      <c r="FU40" s="96">
        <v>3940218.58</v>
      </c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8"/>
      <c r="GJ40" s="104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6"/>
      <c r="GX40" s="104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6"/>
      <c r="HP40" s="114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6"/>
      <c r="ID40" s="366"/>
      <c r="IE40" s="389"/>
      <c r="IF40" s="389"/>
      <c r="IG40" s="389"/>
      <c r="IH40" s="389"/>
      <c r="II40" s="389"/>
      <c r="IJ40" s="389"/>
      <c r="IK40" s="389"/>
      <c r="IL40" s="389"/>
      <c r="IM40" s="389"/>
      <c r="IN40" s="389"/>
      <c r="IO40" s="389"/>
      <c r="IP40" s="389"/>
      <c r="IQ40" s="368"/>
      <c r="IR40" s="104"/>
      <c r="IS40" s="349"/>
      <c r="IT40" s="349"/>
      <c r="IU40" s="349"/>
      <c r="IV40" s="349"/>
      <c r="IW40" s="349"/>
      <c r="IX40" s="349"/>
      <c r="IY40" s="349"/>
      <c r="IZ40" s="349"/>
      <c r="JA40" s="349"/>
      <c r="JB40" s="349"/>
      <c r="JC40" s="349"/>
      <c r="JD40" s="349"/>
      <c r="JE40" s="106"/>
      <c r="JF40" s="104"/>
      <c r="JG40" s="349"/>
      <c r="JH40" s="349"/>
      <c r="JI40" s="349"/>
      <c r="JJ40" s="349"/>
      <c r="JK40" s="349"/>
      <c r="JL40" s="349"/>
      <c r="JM40" s="349"/>
      <c r="JN40" s="349"/>
      <c r="JO40" s="349"/>
      <c r="JP40" s="349"/>
      <c r="JQ40" s="349"/>
      <c r="JR40" s="349"/>
      <c r="JS40" s="349"/>
      <c r="JT40" s="349"/>
      <c r="JU40" s="106"/>
      <c r="JV40" s="104"/>
      <c r="JW40" s="349"/>
      <c r="JX40" s="349"/>
      <c r="JY40" s="349"/>
      <c r="JZ40" s="349"/>
      <c r="KA40" s="349"/>
      <c r="KB40" s="349"/>
      <c r="KC40" s="349"/>
      <c r="KD40" s="349"/>
      <c r="KE40" s="349"/>
      <c r="KF40" s="349"/>
      <c r="KG40" s="349"/>
      <c r="KH40" s="349"/>
      <c r="KI40" s="106"/>
      <c r="KJ40" s="104"/>
      <c r="KK40" s="105"/>
      <c r="KL40" s="105"/>
      <c r="KM40" s="105"/>
      <c r="KN40" s="105"/>
      <c r="KO40" s="105"/>
      <c r="KP40" s="105"/>
      <c r="KQ40" s="105"/>
      <c r="KR40" s="105"/>
      <c r="KS40" s="105"/>
      <c r="KT40" s="105"/>
      <c r="KU40" s="105"/>
      <c r="KV40" s="105"/>
      <c r="KW40" s="106"/>
      <c r="KX40" s="104"/>
      <c r="KY40" s="349"/>
      <c r="KZ40" s="349"/>
      <c r="LA40" s="349"/>
      <c r="LB40" s="349"/>
      <c r="LC40" s="349"/>
      <c r="LD40" s="349"/>
      <c r="LE40" s="349"/>
      <c r="LF40" s="349"/>
      <c r="LG40" s="349"/>
      <c r="LH40" s="349"/>
      <c r="LI40" s="349"/>
      <c r="LJ40" s="349"/>
      <c r="LK40" s="347"/>
    </row>
    <row r="41" spans="2:323" s="4" customFormat="1" ht="18.95" customHeight="1" x14ac:dyDescent="0.25">
      <c r="B41" s="291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3"/>
      <c r="AB41" s="303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5"/>
      <c r="AQ41" s="250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9"/>
      <c r="BC41" s="186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188"/>
      <c r="BS41" s="186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8"/>
      <c r="CE41" s="250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9"/>
      <c r="CT41" s="250"/>
      <c r="CU41" s="248"/>
      <c r="CV41" s="248"/>
      <c r="CW41" s="248"/>
      <c r="CX41" s="248"/>
      <c r="CY41" s="248"/>
      <c r="CZ41" s="248"/>
      <c r="DA41" s="248"/>
      <c r="DB41" s="248"/>
      <c r="DC41" s="248"/>
      <c r="DD41" s="249"/>
      <c r="DE41" s="104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6"/>
      <c r="DQ41" s="250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9"/>
      <c r="EF41" s="250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9"/>
      <c r="ES41" s="250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49"/>
      <c r="FG41" s="90">
        <v>42579</v>
      </c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8"/>
      <c r="FU41" s="76">
        <v>3813114.75</v>
      </c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8"/>
      <c r="GJ41" s="104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6"/>
      <c r="GX41" s="104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6"/>
      <c r="HP41" s="114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6"/>
      <c r="ID41" s="366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8"/>
      <c r="IR41" s="104"/>
      <c r="IS41" s="105"/>
      <c r="IT41" s="105"/>
      <c r="IU41" s="105"/>
      <c r="IV41" s="105"/>
      <c r="IW41" s="105"/>
      <c r="IX41" s="105"/>
      <c r="IY41" s="105"/>
      <c r="IZ41" s="105"/>
      <c r="JA41" s="105"/>
      <c r="JB41" s="105"/>
      <c r="JC41" s="105"/>
      <c r="JD41" s="105"/>
      <c r="JE41" s="106"/>
      <c r="JF41" s="104"/>
      <c r="JG41" s="105"/>
      <c r="JH41" s="105"/>
      <c r="JI41" s="105"/>
      <c r="JJ41" s="105"/>
      <c r="JK41" s="105"/>
      <c r="JL41" s="105"/>
      <c r="JM41" s="105"/>
      <c r="JN41" s="105"/>
      <c r="JO41" s="105"/>
      <c r="JP41" s="105"/>
      <c r="JQ41" s="105"/>
      <c r="JR41" s="105"/>
      <c r="JS41" s="105"/>
      <c r="JT41" s="105"/>
      <c r="JU41" s="106"/>
      <c r="JV41" s="104"/>
      <c r="JW41" s="105"/>
      <c r="JX41" s="105"/>
      <c r="JY41" s="105"/>
      <c r="JZ41" s="105"/>
      <c r="KA41" s="105"/>
      <c r="KB41" s="105"/>
      <c r="KC41" s="105"/>
      <c r="KD41" s="105"/>
      <c r="KE41" s="105"/>
      <c r="KF41" s="105"/>
      <c r="KG41" s="105"/>
      <c r="KH41" s="105"/>
      <c r="KI41" s="106"/>
      <c r="KJ41" s="104"/>
      <c r="KK41" s="105"/>
      <c r="KL41" s="105"/>
      <c r="KM41" s="105"/>
      <c r="KN41" s="105"/>
      <c r="KO41" s="105"/>
      <c r="KP41" s="105"/>
      <c r="KQ41" s="105"/>
      <c r="KR41" s="105"/>
      <c r="KS41" s="105"/>
      <c r="KT41" s="105"/>
      <c r="KU41" s="105"/>
      <c r="KV41" s="105"/>
      <c r="KW41" s="106"/>
      <c r="KX41" s="104"/>
      <c r="KY41" s="349"/>
      <c r="KZ41" s="349"/>
      <c r="LA41" s="349"/>
      <c r="LB41" s="349"/>
      <c r="LC41" s="349"/>
      <c r="LD41" s="349"/>
      <c r="LE41" s="349"/>
      <c r="LF41" s="349"/>
      <c r="LG41" s="349"/>
      <c r="LH41" s="349"/>
      <c r="LI41" s="349"/>
      <c r="LJ41" s="349"/>
      <c r="LK41" s="347"/>
    </row>
    <row r="42" spans="2:323" s="4" customFormat="1" ht="18.95" customHeight="1" x14ac:dyDescent="0.25">
      <c r="B42" s="291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3"/>
      <c r="AB42" s="303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5"/>
      <c r="AQ42" s="250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9"/>
      <c r="BC42" s="186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8"/>
      <c r="BS42" s="186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8"/>
      <c r="CE42" s="250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9"/>
      <c r="CT42" s="250"/>
      <c r="CU42" s="248"/>
      <c r="CV42" s="248"/>
      <c r="CW42" s="248"/>
      <c r="CX42" s="248"/>
      <c r="CY42" s="248"/>
      <c r="CZ42" s="248"/>
      <c r="DA42" s="248"/>
      <c r="DB42" s="248"/>
      <c r="DC42" s="248"/>
      <c r="DD42" s="249"/>
      <c r="DE42" s="104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6"/>
      <c r="DQ42" s="250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9"/>
      <c r="EF42" s="250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9"/>
      <c r="ES42" s="250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49"/>
      <c r="FG42" s="90">
        <v>42611</v>
      </c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8"/>
      <c r="FU42" s="76">
        <v>3940218.58</v>
      </c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8"/>
      <c r="GJ42" s="104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6"/>
      <c r="GX42" s="104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6"/>
      <c r="HP42" s="114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6"/>
      <c r="ID42" s="366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  <c r="IO42" s="367"/>
      <c r="IP42" s="367"/>
      <c r="IQ42" s="368"/>
      <c r="IR42" s="104"/>
      <c r="IS42" s="105"/>
      <c r="IT42" s="105"/>
      <c r="IU42" s="105"/>
      <c r="IV42" s="105"/>
      <c r="IW42" s="105"/>
      <c r="IX42" s="105"/>
      <c r="IY42" s="105"/>
      <c r="IZ42" s="105"/>
      <c r="JA42" s="105"/>
      <c r="JB42" s="105"/>
      <c r="JC42" s="105"/>
      <c r="JD42" s="105"/>
      <c r="JE42" s="106"/>
      <c r="JF42" s="104"/>
      <c r="JG42" s="105"/>
      <c r="JH42" s="105"/>
      <c r="JI42" s="105"/>
      <c r="JJ42" s="105"/>
      <c r="JK42" s="105"/>
      <c r="JL42" s="105"/>
      <c r="JM42" s="105"/>
      <c r="JN42" s="105"/>
      <c r="JO42" s="105"/>
      <c r="JP42" s="105"/>
      <c r="JQ42" s="105"/>
      <c r="JR42" s="105"/>
      <c r="JS42" s="105"/>
      <c r="JT42" s="105"/>
      <c r="JU42" s="106"/>
      <c r="JV42" s="104"/>
      <c r="JW42" s="105"/>
      <c r="JX42" s="105"/>
      <c r="JY42" s="105"/>
      <c r="JZ42" s="105"/>
      <c r="KA42" s="105"/>
      <c r="KB42" s="105"/>
      <c r="KC42" s="105"/>
      <c r="KD42" s="105"/>
      <c r="KE42" s="105"/>
      <c r="KF42" s="105"/>
      <c r="KG42" s="105"/>
      <c r="KH42" s="105"/>
      <c r="KI42" s="106"/>
      <c r="KJ42" s="104"/>
      <c r="KK42" s="105"/>
      <c r="KL42" s="105"/>
      <c r="KM42" s="105"/>
      <c r="KN42" s="105"/>
      <c r="KO42" s="105"/>
      <c r="KP42" s="105"/>
      <c r="KQ42" s="105"/>
      <c r="KR42" s="105"/>
      <c r="KS42" s="105"/>
      <c r="KT42" s="105"/>
      <c r="KU42" s="105"/>
      <c r="KV42" s="105"/>
      <c r="KW42" s="106"/>
      <c r="KX42" s="104"/>
      <c r="KY42" s="349"/>
      <c r="KZ42" s="349"/>
      <c r="LA42" s="349"/>
      <c r="LB42" s="349"/>
      <c r="LC42" s="349"/>
      <c r="LD42" s="349"/>
      <c r="LE42" s="349"/>
      <c r="LF42" s="349"/>
      <c r="LG42" s="349"/>
      <c r="LH42" s="349"/>
      <c r="LI42" s="349"/>
      <c r="LJ42" s="349"/>
      <c r="LK42" s="347"/>
    </row>
    <row r="43" spans="2:323" s="4" customFormat="1" ht="18.95" customHeight="1" x14ac:dyDescent="0.25">
      <c r="B43" s="291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3"/>
      <c r="AB43" s="303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5"/>
      <c r="AQ43" s="250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9"/>
      <c r="BC43" s="186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8"/>
      <c r="BS43" s="186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8"/>
      <c r="CE43" s="250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9"/>
      <c r="CT43" s="250"/>
      <c r="CU43" s="248"/>
      <c r="CV43" s="248"/>
      <c r="CW43" s="248"/>
      <c r="CX43" s="248"/>
      <c r="CY43" s="248"/>
      <c r="CZ43" s="248"/>
      <c r="DA43" s="248"/>
      <c r="DB43" s="248"/>
      <c r="DC43" s="248"/>
      <c r="DD43" s="249"/>
      <c r="DE43" s="104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6"/>
      <c r="DQ43" s="250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9"/>
      <c r="EF43" s="250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9"/>
      <c r="ES43" s="250"/>
      <c r="ET43" s="265"/>
      <c r="EU43" s="265"/>
      <c r="EV43" s="265"/>
      <c r="EW43" s="265"/>
      <c r="EX43" s="265"/>
      <c r="EY43" s="265"/>
      <c r="EZ43" s="265"/>
      <c r="FA43" s="265"/>
      <c r="FB43" s="265"/>
      <c r="FC43" s="265"/>
      <c r="FD43" s="265"/>
      <c r="FE43" s="265"/>
      <c r="FF43" s="249"/>
      <c r="FG43" s="90">
        <v>42641</v>
      </c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8"/>
      <c r="FU43" s="76">
        <v>3940218.58</v>
      </c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8"/>
      <c r="GJ43" s="104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6"/>
      <c r="GX43" s="104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6"/>
      <c r="HP43" s="114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6"/>
      <c r="ID43" s="366"/>
      <c r="IE43" s="367"/>
      <c r="IF43" s="367"/>
      <c r="IG43" s="367"/>
      <c r="IH43" s="367"/>
      <c r="II43" s="367"/>
      <c r="IJ43" s="367"/>
      <c r="IK43" s="367"/>
      <c r="IL43" s="367"/>
      <c r="IM43" s="367"/>
      <c r="IN43" s="367"/>
      <c r="IO43" s="367"/>
      <c r="IP43" s="367"/>
      <c r="IQ43" s="368"/>
      <c r="IR43" s="104"/>
      <c r="IS43" s="105"/>
      <c r="IT43" s="105"/>
      <c r="IU43" s="105"/>
      <c r="IV43" s="105"/>
      <c r="IW43" s="105"/>
      <c r="IX43" s="105"/>
      <c r="IY43" s="105"/>
      <c r="IZ43" s="105"/>
      <c r="JA43" s="105"/>
      <c r="JB43" s="105"/>
      <c r="JC43" s="105"/>
      <c r="JD43" s="105"/>
      <c r="JE43" s="106"/>
      <c r="JF43" s="104"/>
      <c r="JG43" s="105"/>
      <c r="JH43" s="105"/>
      <c r="JI43" s="105"/>
      <c r="JJ43" s="105"/>
      <c r="JK43" s="105"/>
      <c r="JL43" s="105"/>
      <c r="JM43" s="105"/>
      <c r="JN43" s="105"/>
      <c r="JO43" s="105"/>
      <c r="JP43" s="105"/>
      <c r="JQ43" s="105"/>
      <c r="JR43" s="105"/>
      <c r="JS43" s="105"/>
      <c r="JT43" s="105"/>
      <c r="JU43" s="106"/>
      <c r="JV43" s="104"/>
      <c r="JW43" s="105"/>
      <c r="JX43" s="105"/>
      <c r="JY43" s="105"/>
      <c r="JZ43" s="105"/>
      <c r="KA43" s="105"/>
      <c r="KB43" s="105"/>
      <c r="KC43" s="105"/>
      <c r="KD43" s="105"/>
      <c r="KE43" s="105"/>
      <c r="KF43" s="105"/>
      <c r="KG43" s="105"/>
      <c r="KH43" s="105"/>
      <c r="KI43" s="106"/>
      <c r="KJ43" s="104"/>
      <c r="KK43" s="105"/>
      <c r="KL43" s="105"/>
      <c r="KM43" s="105"/>
      <c r="KN43" s="105"/>
      <c r="KO43" s="105"/>
      <c r="KP43" s="105"/>
      <c r="KQ43" s="105"/>
      <c r="KR43" s="105"/>
      <c r="KS43" s="105"/>
      <c r="KT43" s="105"/>
      <c r="KU43" s="105"/>
      <c r="KV43" s="105"/>
      <c r="KW43" s="106"/>
      <c r="KX43" s="104"/>
      <c r="KY43" s="349"/>
      <c r="KZ43" s="349"/>
      <c r="LA43" s="349"/>
      <c r="LB43" s="349"/>
      <c r="LC43" s="349"/>
      <c r="LD43" s="349"/>
      <c r="LE43" s="349"/>
      <c r="LF43" s="349"/>
      <c r="LG43" s="349"/>
      <c r="LH43" s="349"/>
      <c r="LI43" s="349"/>
      <c r="LJ43" s="349"/>
      <c r="LK43" s="347"/>
    </row>
    <row r="44" spans="2:323" s="4" customFormat="1" ht="18.95" customHeight="1" x14ac:dyDescent="0.25">
      <c r="B44" s="291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3"/>
      <c r="AB44" s="303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5"/>
      <c r="AQ44" s="250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9"/>
      <c r="BC44" s="186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8"/>
      <c r="BS44" s="186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8"/>
      <c r="CE44" s="250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9"/>
      <c r="CT44" s="250"/>
      <c r="CU44" s="248"/>
      <c r="CV44" s="248"/>
      <c r="CW44" s="248"/>
      <c r="CX44" s="248"/>
      <c r="CY44" s="248"/>
      <c r="CZ44" s="248"/>
      <c r="DA44" s="248"/>
      <c r="DB44" s="248"/>
      <c r="DC44" s="248"/>
      <c r="DD44" s="249"/>
      <c r="DE44" s="104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6"/>
      <c r="DQ44" s="250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9"/>
      <c r="EF44" s="250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9"/>
      <c r="ES44" s="250"/>
      <c r="ET44" s="265"/>
      <c r="EU44" s="265"/>
      <c r="EV44" s="265"/>
      <c r="EW44" s="265"/>
      <c r="EX44" s="265"/>
      <c r="EY44" s="265"/>
      <c r="EZ44" s="265"/>
      <c r="FA44" s="265"/>
      <c r="FB44" s="265"/>
      <c r="FC44" s="265"/>
      <c r="FD44" s="265"/>
      <c r="FE44" s="265"/>
      <c r="FF44" s="249"/>
      <c r="FG44" s="90">
        <v>42671</v>
      </c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8"/>
      <c r="FU44" s="76">
        <v>3813114.75</v>
      </c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8"/>
      <c r="GJ44" s="104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6"/>
      <c r="GX44" s="104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6"/>
      <c r="HP44" s="114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6"/>
      <c r="ID44" s="366"/>
      <c r="IE44" s="367"/>
      <c r="IF44" s="367"/>
      <c r="IG44" s="367"/>
      <c r="IH44" s="367"/>
      <c r="II44" s="367"/>
      <c r="IJ44" s="367"/>
      <c r="IK44" s="367"/>
      <c r="IL44" s="367"/>
      <c r="IM44" s="367"/>
      <c r="IN44" s="367"/>
      <c r="IO44" s="367"/>
      <c r="IP44" s="367"/>
      <c r="IQ44" s="368"/>
      <c r="IR44" s="104"/>
      <c r="IS44" s="105"/>
      <c r="IT44" s="105"/>
      <c r="IU44" s="105"/>
      <c r="IV44" s="105"/>
      <c r="IW44" s="105"/>
      <c r="IX44" s="105"/>
      <c r="IY44" s="105"/>
      <c r="IZ44" s="105"/>
      <c r="JA44" s="105"/>
      <c r="JB44" s="105"/>
      <c r="JC44" s="105"/>
      <c r="JD44" s="105"/>
      <c r="JE44" s="106"/>
      <c r="JF44" s="104"/>
      <c r="JG44" s="105"/>
      <c r="JH44" s="105"/>
      <c r="JI44" s="105"/>
      <c r="JJ44" s="105"/>
      <c r="JK44" s="105"/>
      <c r="JL44" s="105"/>
      <c r="JM44" s="105"/>
      <c r="JN44" s="105"/>
      <c r="JO44" s="105"/>
      <c r="JP44" s="105"/>
      <c r="JQ44" s="105"/>
      <c r="JR44" s="105"/>
      <c r="JS44" s="105"/>
      <c r="JT44" s="105"/>
      <c r="JU44" s="106"/>
      <c r="JV44" s="104"/>
      <c r="JW44" s="105"/>
      <c r="JX44" s="105"/>
      <c r="JY44" s="105"/>
      <c r="JZ44" s="105"/>
      <c r="KA44" s="105"/>
      <c r="KB44" s="105"/>
      <c r="KC44" s="105"/>
      <c r="KD44" s="105"/>
      <c r="KE44" s="105"/>
      <c r="KF44" s="105"/>
      <c r="KG44" s="105"/>
      <c r="KH44" s="105"/>
      <c r="KI44" s="106"/>
      <c r="KJ44" s="104"/>
      <c r="KK44" s="105"/>
      <c r="KL44" s="105"/>
      <c r="KM44" s="105"/>
      <c r="KN44" s="105"/>
      <c r="KO44" s="105"/>
      <c r="KP44" s="105"/>
      <c r="KQ44" s="105"/>
      <c r="KR44" s="105"/>
      <c r="KS44" s="105"/>
      <c r="KT44" s="105"/>
      <c r="KU44" s="105"/>
      <c r="KV44" s="105"/>
      <c r="KW44" s="106"/>
      <c r="KX44" s="104"/>
      <c r="KY44" s="349"/>
      <c r="KZ44" s="349"/>
      <c r="LA44" s="349"/>
      <c r="LB44" s="349"/>
      <c r="LC44" s="349"/>
      <c r="LD44" s="349"/>
      <c r="LE44" s="349"/>
      <c r="LF44" s="349"/>
      <c r="LG44" s="349"/>
      <c r="LH44" s="349"/>
      <c r="LI44" s="349"/>
      <c r="LJ44" s="349"/>
      <c r="LK44" s="347"/>
    </row>
    <row r="45" spans="2:323" s="4" customFormat="1" ht="18.95" customHeight="1" x14ac:dyDescent="0.25">
      <c r="B45" s="291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3"/>
      <c r="AB45" s="303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5"/>
      <c r="AQ45" s="250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9"/>
      <c r="BC45" s="186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8"/>
      <c r="BS45" s="186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8"/>
      <c r="CE45" s="250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9"/>
      <c r="CT45" s="250"/>
      <c r="CU45" s="248"/>
      <c r="CV45" s="248"/>
      <c r="CW45" s="248"/>
      <c r="CX45" s="248"/>
      <c r="CY45" s="248"/>
      <c r="CZ45" s="248"/>
      <c r="DA45" s="248"/>
      <c r="DB45" s="248"/>
      <c r="DC45" s="248"/>
      <c r="DD45" s="249"/>
      <c r="DE45" s="104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6"/>
      <c r="DQ45" s="250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9"/>
      <c r="EF45" s="250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9"/>
      <c r="ES45" s="250"/>
      <c r="ET45" s="265"/>
      <c r="EU45" s="265"/>
      <c r="EV45" s="265"/>
      <c r="EW45" s="265"/>
      <c r="EX45" s="265"/>
      <c r="EY45" s="265"/>
      <c r="EZ45" s="265"/>
      <c r="FA45" s="265"/>
      <c r="FB45" s="265"/>
      <c r="FC45" s="265"/>
      <c r="FD45" s="265"/>
      <c r="FE45" s="265"/>
      <c r="FF45" s="249"/>
      <c r="FG45" s="90">
        <v>42702</v>
      </c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8"/>
      <c r="FU45" s="76">
        <v>3940218.58</v>
      </c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8"/>
      <c r="GJ45" s="104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6"/>
      <c r="GX45" s="104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6"/>
      <c r="HP45" s="114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6"/>
      <c r="ID45" s="366"/>
      <c r="IE45" s="367"/>
      <c r="IF45" s="367"/>
      <c r="IG45" s="367"/>
      <c r="IH45" s="367"/>
      <c r="II45" s="367"/>
      <c r="IJ45" s="367"/>
      <c r="IK45" s="367"/>
      <c r="IL45" s="367"/>
      <c r="IM45" s="367"/>
      <c r="IN45" s="367"/>
      <c r="IO45" s="367"/>
      <c r="IP45" s="367"/>
      <c r="IQ45" s="368"/>
      <c r="IR45" s="104"/>
      <c r="IS45" s="105"/>
      <c r="IT45" s="105"/>
      <c r="IU45" s="105"/>
      <c r="IV45" s="105"/>
      <c r="IW45" s="105"/>
      <c r="IX45" s="105"/>
      <c r="IY45" s="105"/>
      <c r="IZ45" s="105"/>
      <c r="JA45" s="105"/>
      <c r="JB45" s="105"/>
      <c r="JC45" s="105"/>
      <c r="JD45" s="105"/>
      <c r="JE45" s="106"/>
      <c r="JF45" s="104"/>
      <c r="JG45" s="105"/>
      <c r="JH45" s="105"/>
      <c r="JI45" s="105"/>
      <c r="JJ45" s="105"/>
      <c r="JK45" s="105"/>
      <c r="JL45" s="105"/>
      <c r="JM45" s="105"/>
      <c r="JN45" s="105"/>
      <c r="JO45" s="105"/>
      <c r="JP45" s="105"/>
      <c r="JQ45" s="105"/>
      <c r="JR45" s="105"/>
      <c r="JS45" s="105"/>
      <c r="JT45" s="105"/>
      <c r="JU45" s="106"/>
      <c r="JV45" s="104"/>
      <c r="JW45" s="105"/>
      <c r="JX45" s="105"/>
      <c r="JY45" s="105"/>
      <c r="JZ45" s="105"/>
      <c r="KA45" s="105"/>
      <c r="KB45" s="105"/>
      <c r="KC45" s="105"/>
      <c r="KD45" s="105"/>
      <c r="KE45" s="105"/>
      <c r="KF45" s="105"/>
      <c r="KG45" s="105"/>
      <c r="KH45" s="105"/>
      <c r="KI45" s="106"/>
      <c r="KJ45" s="104"/>
      <c r="KK45" s="105"/>
      <c r="KL45" s="105"/>
      <c r="KM45" s="105"/>
      <c r="KN45" s="105"/>
      <c r="KO45" s="105"/>
      <c r="KP45" s="105"/>
      <c r="KQ45" s="105"/>
      <c r="KR45" s="105"/>
      <c r="KS45" s="105"/>
      <c r="KT45" s="105"/>
      <c r="KU45" s="105"/>
      <c r="KV45" s="105"/>
      <c r="KW45" s="106"/>
      <c r="KX45" s="104"/>
      <c r="KY45" s="349"/>
      <c r="KZ45" s="349"/>
      <c r="LA45" s="349"/>
      <c r="LB45" s="349"/>
      <c r="LC45" s="349"/>
      <c r="LD45" s="349"/>
      <c r="LE45" s="349"/>
      <c r="LF45" s="349"/>
      <c r="LG45" s="349"/>
      <c r="LH45" s="349"/>
      <c r="LI45" s="349"/>
      <c r="LJ45" s="349"/>
      <c r="LK45" s="347"/>
    </row>
    <row r="46" spans="2:323" s="4" customFormat="1" ht="18.95" customHeight="1" x14ac:dyDescent="0.25">
      <c r="B46" s="291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3"/>
      <c r="AB46" s="303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5"/>
      <c r="AQ46" s="461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3"/>
      <c r="BC46" s="222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22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4"/>
      <c r="CE46" s="461"/>
      <c r="CF46" s="462"/>
      <c r="CG46" s="462"/>
      <c r="CH46" s="462"/>
      <c r="CI46" s="462"/>
      <c r="CJ46" s="462"/>
      <c r="CK46" s="462"/>
      <c r="CL46" s="462"/>
      <c r="CM46" s="462"/>
      <c r="CN46" s="462"/>
      <c r="CO46" s="462"/>
      <c r="CP46" s="462"/>
      <c r="CQ46" s="462"/>
      <c r="CR46" s="462"/>
      <c r="CS46" s="463"/>
      <c r="CT46" s="461"/>
      <c r="CU46" s="462"/>
      <c r="CV46" s="462"/>
      <c r="CW46" s="462"/>
      <c r="CX46" s="462"/>
      <c r="CY46" s="462"/>
      <c r="CZ46" s="462"/>
      <c r="DA46" s="462"/>
      <c r="DB46" s="462"/>
      <c r="DC46" s="462"/>
      <c r="DD46" s="463"/>
      <c r="DE46" s="107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9"/>
      <c r="DQ46" s="461"/>
      <c r="DR46" s="462"/>
      <c r="DS46" s="462"/>
      <c r="DT46" s="462"/>
      <c r="DU46" s="462"/>
      <c r="DV46" s="462"/>
      <c r="DW46" s="462"/>
      <c r="DX46" s="462"/>
      <c r="DY46" s="462"/>
      <c r="DZ46" s="462"/>
      <c r="EA46" s="462"/>
      <c r="EB46" s="462"/>
      <c r="EC46" s="462"/>
      <c r="ED46" s="462"/>
      <c r="EE46" s="463"/>
      <c r="EF46" s="461"/>
      <c r="EG46" s="462"/>
      <c r="EH46" s="462"/>
      <c r="EI46" s="462"/>
      <c r="EJ46" s="462"/>
      <c r="EK46" s="462"/>
      <c r="EL46" s="462"/>
      <c r="EM46" s="462"/>
      <c r="EN46" s="462"/>
      <c r="EO46" s="462"/>
      <c r="EP46" s="462"/>
      <c r="EQ46" s="462"/>
      <c r="ER46" s="463"/>
      <c r="ES46" s="250"/>
      <c r="ET46" s="265"/>
      <c r="EU46" s="265"/>
      <c r="EV46" s="265"/>
      <c r="EW46" s="265"/>
      <c r="EX46" s="265"/>
      <c r="EY46" s="265"/>
      <c r="EZ46" s="265"/>
      <c r="FA46" s="265"/>
      <c r="FB46" s="265"/>
      <c r="FC46" s="265"/>
      <c r="FD46" s="265"/>
      <c r="FE46" s="265"/>
      <c r="FF46" s="249"/>
      <c r="FG46" s="90">
        <v>42732</v>
      </c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8"/>
      <c r="FU46" s="76">
        <f>1461693.99+1906557.38</f>
        <v>3368251.37</v>
      </c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8"/>
      <c r="GJ46" s="107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9"/>
      <c r="GX46" s="107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9"/>
      <c r="HP46" s="107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9"/>
      <c r="ID46" s="107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9"/>
      <c r="IR46" s="107"/>
      <c r="IS46" s="108"/>
      <c r="IT46" s="108"/>
      <c r="IU46" s="108"/>
      <c r="IV46" s="108"/>
      <c r="IW46" s="108"/>
      <c r="IX46" s="108"/>
      <c r="IY46" s="108"/>
      <c r="IZ46" s="108"/>
      <c r="JA46" s="108"/>
      <c r="JB46" s="108"/>
      <c r="JC46" s="108"/>
      <c r="JD46" s="108"/>
      <c r="JE46" s="109"/>
      <c r="JF46" s="107"/>
      <c r="JG46" s="108"/>
      <c r="JH46" s="108"/>
      <c r="JI46" s="108"/>
      <c r="JJ46" s="108"/>
      <c r="JK46" s="108"/>
      <c r="JL46" s="108"/>
      <c r="JM46" s="108"/>
      <c r="JN46" s="108"/>
      <c r="JO46" s="108"/>
      <c r="JP46" s="108"/>
      <c r="JQ46" s="108"/>
      <c r="JR46" s="108"/>
      <c r="JS46" s="108"/>
      <c r="JT46" s="108"/>
      <c r="JU46" s="109"/>
      <c r="JV46" s="107"/>
      <c r="JW46" s="108"/>
      <c r="JX46" s="108"/>
      <c r="JY46" s="108"/>
      <c r="JZ46" s="108"/>
      <c r="KA46" s="108"/>
      <c r="KB46" s="108"/>
      <c r="KC46" s="108"/>
      <c r="KD46" s="108"/>
      <c r="KE46" s="108"/>
      <c r="KF46" s="108"/>
      <c r="KG46" s="108"/>
      <c r="KH46" s="108"/>
      <c r="KI46" s="109"/>
      <c r="KJ46" s="107"/>
      <c r="KK46" s="108"/>
      <c r="KL46" s="108"/>
      <c r="KM46" s="108"/>
      <c r="KN46" s="108"/>
      <c r="KO46" s="108"/>
      <c r="KP46" s="108"/>
      <c r="KQ46" s="108"/>
      <c r="KR46" s="108"/>
      <c r="KS46" s="108"/>
      <c r="KT46" s="108"/>
      <c r="KU46" s="108"/>
      <c r="KV46" s="108"/>
      <c r="KW46" s="109"/>
      <c r="KX46" s="104"/>
      <c r="KY46" s="349"/>
      <c r="KZ46" s="349"/>
      <c r="LA46" s="349"/>
      <c r="LB46" s="349"/>
      <c r="LC46" s="349"/>
      <c r="LD46" s="349"/>
      <c r="LE46" s="349"/>
      <c r="LF46" s="349"/>
      <c r="LG46" s="349"/>
      <c r="LH46" s="349"/>
      <c r="LI46" s="349"/>
      <c r="LJ46" s="349"/>
      <c r="LK46" s="347"/>
    </row>
    <row r="47" spans="2:323" s="4" customFormat="1" ht="18.95" customHeight="1" x14ac:dyDescent="0.25">
      <c r="B47" s="291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3"/>
      <c r="AB47" s="303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5"/>
      <c r="AQ47" s="439" t="s">
        <v>26</v>
      </c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1"/>
      <c r="BC47" s="442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18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20"/>
      <c r="CE47" s="446" t="s">
        <v>29</v>
      </c>
      <c r="CF47" s="447"/>
      <c r="CG47" s="447"/>
      <c r="CH47" s="447"/>
      <c r="CI47" s="447"/>
      <c r="CJ47" s="447"/>
      <c r="CK47" s="447"/>
      <c r="CL47" s="447"/>
      <c r="CM47" s="447"/>
      <c r="CN47" s="447"/>
      <c r="CO47" s="447"/>
      <c r="CP47" s="447"/>
      <c r="CQ47" s="447"/>
      <c r="CR47" s="447"/>
      <c r="CS47" s="448"/>
      <c r="CT47" s="453" t="s">
        <v>30</v>
      </c>
      <c r="CU47" s="454"/>
      <c r="CV47" s="454"/>
      <c r="CW47" s="454"/>
      <c r="CX47" s="454"/>
      <c r="CY47" s="454"/>
      <c r="CZ47" s="454"/>
      <c r="DA47" s="454"/>
      <c r="DB47" s="454"/>
      <c r="DC47" s="454"/>
      <c r="DD47" s="455"/>
      <c r="DE47" s="460" t="s">
        <v>35</v>
      </c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3"/>
      <c r="DQ47" s="446">
        <v>11.63</v>
      </c>
      <c r="DR47" s="447"/>
      <c r="DS47" s="447"/>
      <c r="DT47" s="447"/>
      <c r="DU47" s="447"/>
      <c r="DV47" s="447"/>
      <c r="DW47" s="447"/>
      <c r="DX47" s="447"/>
      <c r="DY47" s="447"/>
      <c r="DZ47" s="447"/>
      <c r="EA47" s="447"/>
      <c r="EB47" s="447"/>
      <c r="EC47" s="447"/>
      <c r="ED47" s="447"/>
      <c r="EE47" s="448"/>
      <c r="EF47" s="446" t="s">
        <v>41</v>
      </c>
      <c r="EG47" s="447"/>
      <c r="EH47" s="447"/>
      <c r="EI47" s="447"/>
      <c r="EJ47" s="447"/>
      <c r="EK47" s="447"/>
      <c r="EL47" s="447"/>
      <c r="EM47" s="447"/>
      <c r="EN47" s="447"/>
      <c r="EO47" s="447"/>
      <c r="EP47" s="447"/>
      <c r="EQ47" s="447"/>
      <c r="ER47" s="448"/>
      <c r="ES47" s="250"/>
      <c r="ET47" s="265"/>
      <c r="EU47" s="265"/>
      <c r="EV47" s="265"/>
      <c r="EW47" s="265"/>
      <c r="EX47" s="265"/>
      <c r="EY47" s="265"/>
      <c r="EZ47" s="265"/>
      <c r="FA47" s="265"/>
      <c r="FB47" s="265"/>
      <c r="FC47" s="265"/>
      <c r="FD47" s="265"/>
      <c r="FE47" s="265"/>
      <c r="FF47" s="249"/>
      <c r="FG47" s="267">
        <v>42457</v>
      </c>
      <c r="FH47" s="268"/>
      <c r="FI47" s="268"/>
      <c r="FJ47" s="268"/>
      <c r="FK47" s="268"/>
      <c r="FL47" s="268"/>
      <c r="FM47" s="268"/>
      <c r="FN47" s="268"/>
      <c r="FO47" s="268"/>
      <c r="FP47" s="268"/>
      <c r="FQ47" s="268"/>
      <c r="FR47" s="268"/>
      <c r="FS47" s="268"/>
      <c r="FT47" s="269"/>
      <c r="FU47" s="131">
        <v>571967.21</v>
      </c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01">
        <v>42803</v>
      </c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3"/>
      <c r="GX47" s="110">
        <v>100000000</v>
      </c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3"/>
      <c r="HP47" s="413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3"/>
      <c r="ID47" s="110"/>
      <c r="IE47" s="414"/>
      <c r="IF47" s="414"/>
      <c r="IG47" s="414"/>
      <c r="IH47" s="414"/>
      <c r="II47" s="414"/>
      <c r="IJ47" s="414"/>
      <c r="IK47" s="414"/>
      <c r="IL47" s="414"/>
      <c r="IM47" s="414"/>
      <c r="IN47" s="414"/>
      <c r="IO47" s="414"/>
      <c r="IP47" s="414"/>
      <c r="IQ47" s="415"/>
      <c r="IR47" s="416"/>
      <c r="IS47" s="102"/>
      <c r="IT47" s="102"/>
      <c r="IU47" s="102"/>
      <c r="IV47" s="102"/>
      <c r="IW47" s="102"/>
      <c r="IX47" s="102"/>
      <c r="IY47" s="102"/>
      <c r="IZ47" s="102"/>
      <c r="JA47" s="102"/>
      <c r="JB47" s="102"/>
      <c r="JC47" s="102"/>
      <c r="JD47" s="102"/>
      <c r="JE47" s="103"/>
      <c r="JF47" s="416"/>
      <c r="JG47" s="102"/>
      <c r="JH47" s="102"/>
      <c r="JI47" s="102"/>
      <c r="JJ47" s="102"/>
      <c r="JK47" s="102"/>
      <c r="JL47" s="102"/>
      <c r="JM47" s="102"/>
      <c r="JN47" s="102"/>
      <c r="JO47" s="102"/>
      <c r="JP47" s="102"/>
      <c r="JQ47" s="102"/>
      <c r="JR47" s="102"/>
      <c r="JS47" s="102"/>
      <c r="JT47" s="102"/>
      <c r="JU47" s="103"/>
      <c r="JV47" s="416"/>
      <c r="JW47" s="102"/>
      <c r="JX47" s="102"/>
      <c r="JY47" s="102"/>
      <c r="JZ47" s="102"/>
      <c r="KA47" s="102"/>
      <c r="KB47" s="102"/>
      <c r="KC47" s="102"/>
      <c r="KD47" s="102"/>
      <c r="KE47" s="102"/>
      <c r="KF47" s="102"/>
      <c r="KG47" s="102"/>
      <c r="KH47" s="102"/>
      <c r="KI47" s="103"/>
      <c r="KJ47" s="438">
        <v>100000000</v>
      </c>
      <c r="KK47" s="102"/>
      <c r="KL47" s="102"/>
      <c r="KM47" s="102"/>
      <c r="KN47" s="102"/>
      <c r="KO47" s="102"/>
      <c r="KP47" s="102"/>
      <c r="KQ47" s="102"/>
      <c r="KR47" s="102"/>
      <c r="KS47" s="102"/>
      <c r="KT47" s="102"/>
      <c r="KU47" s="102"/>
      <c r="KV47" s="102"/>
      <c r="KW47" s="103"/>
      <c r="KX47" s="104"/>
      <c r="KY47" s="349"/>
      <c r="KZ47" s="349"/>
      <c r="LA47" s="349"/>
      <c r="LB47" s="349"/>
      <c r="LC47" s="349"/>
      <c r="LD47" s="349"/>
      <c r="LE47" s="349"/>
      <c r="LF47" s="349"/>
      <c r="LG47" s="349"/>
      <c r="LH47" s="349"/>
      <c r="LI47" s="349"/>
      <c r="LJ47" s="349"/>
      <c r="LK47" s="347"/>
    </row>
    <row r="48" spans="2:323" s="4" customFormat="1" ht="18.95" customHeight="1" x14ac:dyDescent="0.25">
      <c r="B48" s="291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3"/>
      <c r="AB48" s="303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5"/>
      <c r="AQ48" s="250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9"/>
      <c r="BC48" s="186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8"/>
      <c r="BS48" s="18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20"/>
      <c r="CE48" s="449"/>
      <c r="CF48" s="450"/>
      <c r="CG48" s="450"/>
      <c r="CH48" s="450"/>
      <c r="CI48" s="450"/>
      <c r="CJ48" s="450"/>
      <c r="CK48" s="450"/>
      <c r="CL48" s="450"/>
      <c r="CM48" s="450"/>
      <c r="CN48" s="450"/>
      <c r="CO48" s="450"/>
      <c r="CP48" s="450"/>
      <c r="CQ48" s="450"/>
      <c r="CR48" s="450"/>
      <c r="CS48" s="451"/>
      <c r="CT48" s="456"/>
      <c r="CU48" s="457"/>
      <c r="CV48" s="457"/>
      <c r="CW48" s="457"/>
      <c r="CX48" s="457"/>
      <c r="CY48" s="457"/>
      <c r="CZ48" s="457"/>
      <c r="DA48" s="457"/>
      <c r="DB48" s="457"/>
      <c r="DC48" s="457"/>
      <c r="DD48" s="458"/>
      <c r="DE48" s="104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106"/>
      <c r="DQ48" s="449"/>
      <c r="DR48" s="450"/>
      <c r="DS48" s="450"/>
      <c r="DT48" s="450"/>
      <c r="DU48" s="450"/>
      <c r="DV48" s="450"/>
      <c r="DW48" s="450"/>
      <c r="DX48" s="450"/>
      <c r="DY48" s="450"/>
      <c r="DZ48" s="450"/>
      <c r="EA48" s="450"/>
      <c r="EB48" s="450"/>
      <c r="EC48" s="450"/>
      <c r="ED48" s="450"/>
      <c r="EE48" s="451"/>
      <c r="EF48" s="449"/>
      <c r="EG48" s="450"/>
      <c r="EH48" s="450"/>
      <c r="EI48" s="450"/>
      <c r="EJ48" s="450"/>
      <c r="EK48" s="450"/>
      <c r="EL48" s="450"/>
      <c r="EM48" s="450"/>
      <c r="EN48" s="450"/>
      <c r="EO48" s="450"/>
      <c r="EP48" s="450"/>
      <c r="EQ48" s="450"/>
      <c r="ER48" s="451"/>
      <c r="ES48" s="250"/>
      <c r="ET48" s="265"/>
      <c r="EU48" s="265"/>
      <c r="EV48" s="265"/>
      <c r="EW48" s="265"/>
      <c r="EX48" s="265"/>
      <c r="EY48" s="265"/>
      <c r="EZ48" s="265"/>
      <c r="FA48" s="265"/>
      <c r="FB48" s="265"/>
      <c r="FC48" s="265"/>
      <c r="FD48" s="265"/>
      <c r="FE48" s="265"/>
      <c r="FF48" s="249"/>
      <c r="FG48" s="267">
        <v>42488</v>
      </c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  <c r="FT48" s="269"/>
      <c r="FU48" s="131">
        <v>985054.64</v>
      </c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04"/>
      <c r="GK48" s="349"/>
      <c r="GL48" s="349"/>
      <c r="GM48" s="349"/>
      <c r="GN48" s="349"/>
      <c r="GO48" s="349"/>
      <c r="GP48" s="349"/>
      <c r="GQ48" s="349"/>
      <c r="GR48" s="349"/>
      <c r="GS48" s="349"/>
      <c r="GT48" s="349"/>
      <c r="GU48" s="349"/>
      <c r="GV48" s="349"/>
      <c r="GW48" s="106"/>
      <c r="GX48" s="104"/>
      <c r="GY48" s="349"/>
      <c r="GZ48" s="349"/>
      <c r="HA48" s="349"/>
      <c r="HB48" s="349"/>
      <c r="HC48" s="349"/>
      <c r="HD48" s="349"/>
      <c r="HE48" s="349"/>
      <c r="HF48" s="349"/>
      <c r="HG48" s="349"/>
      <c r="HH48" s="349"/>
      <c r="HI48" s="349"/>
      <c r="HJ48" s="349"/>
      <c r="HK48" s="349"/>
      <c r="HL48" s="349"/>
      <c r="HM48" s="349"/>
      <c r="HN48" s="349"/>
      <c r="HO48" s="106"/>
      <c r="HP48" s="104"/>
      <c r="HQ48" s="349"/>
      <c r="HR48" s="349"/>
      <c r="HS48" s="349"/>
      <c r="HT48" s="349"/>
      <c r="HU48" s="349"/>
      <c r="HV48" s="349"/>
      <c r="HW48" s="349"/>
      <c r="HX48" s="349"/>
      <c r="HY48" s="349"/>
      <c r="HZ48" s="349"/>
      <c r="IA48" s="349"/>
      <c r="IB48" s="349"/>
      <c r="IC48" s="106"/>
      <c r="ID48" s="366"/>
      <c r="IE48" s="389"/>
      <c r="IF48" s="389"/>
      <c r="IG48" s="389"/>
      <c r="IH48" s="389"/>
      <c r="II48" s="389"/>
      <c r="IJ48" s="389"/>
      <c r="IK48" s="389"/>
      <c r="IL48" s="389"/>
      <c r="IM48" s="389"/>
      <c r="IN48" s="389"/>
      <c r="IO48" s="389"/>
      <c r="IP48" s="389"/>
      <c r="IQ48" s="368"/>
      <c r="IR48" s="104"/>
      <c r="IS48" s="349"/>
      <c r="IT48" s="349"/>
      <c r="IU48" s="349"/>
      <c r="IV48" s="349"/>
      <c r="IW48" s="349"/>
      <c r="IX48" s="349"/>
      <c r="IY48" s="349"/>
      <c r="IZ48" s="349"/>
      <c r="JA48" s="349"/>
      <c r="JB48" s="349"/>
      <c r="JC48" s="349"/>
      <c r="JD48" s="349"/>
      <c r="JE48" s="106"/>
      <c r="JF48" s="104"/>
      <c r="JG48" s="349"/>
      <c r="JH48" s="349"/>
      <c r="JI48" s="349"/>
      <c r="JJ48" s="349"/>
      <c r="JK48" s="349"/>
      <c r="JL48" s="349"/>
      <c r="JM48" s="349"/>
      <c r="JN48" s="349"/>
      <c r="JO48" s="349"/>
      <c r="JP48" s="349"/>
      <c r="JQ48" s="349"/>
      <c r="JR48" s="349"/>
      <c r="JS48" s="349"/>
      <c r="JT48" s="349"/>
      <c r="JU48" s="106"/>
      <c r="JV48" s="104"/>
      <c r="JW48" s="349"/>
      <c r="JX48" s="349"/>
      <c r="JY48" s="349"/>
      <c r="JZ48" s="349"/>
      <c r="KA48" s="349"/>
      <c r="KB48" s="349"/>
      <c r="KC48" s="349"/>
      <c r="KD48" s="349"/>
      <c r="KE48" s="349"/>
      <c r="KF48" s="349"/>
      <c r="KG48" s="349"/>
      <c r="KH48" s="349"/>
      <c r="KI48" s="106"/>
      <c r="KJ48" s="104"/>
      <c r="KK48" s="349"/>
      <c r="KL48" s="349"/>
      <c r="KM48" s="349"/>
      <c r="KN48" s="349"/>
      <c r="KO48" s="349"/>
      <c r="KP48" s="349"/>
      <c r="KQ48" s="349"/>
      <c r="KR48" s="349"/>
      <c r="KS48" s="349"/>
      <c r="KT48" s="349"/>
      <c r="KU48" s="349"/>
      <c r="KV48" s="349"/>
      <c r="KW48" s="106"/>
      <c r="KX48" s="104"/>
      <c r="KY48" s="349"/>
      <c r="KZ48" s="349"/>
      <c r="LA48" s="349"/>
      <c r="LB48" s="349"/>
      <c r="LC48" s="349"/>
      <c r="LD48" s="349"/>
      <c r="LE48" s="349"/>
      <c r="LF48" s="349"/>
      <c r="LG48" s="349"/>
      <c r="LH48" s="349"/>
      <c r="LI48" s="349"/>
      <c r="LJ48" s="349"/>
      <c r="LK48" s="347"/>
    </row>
    <row r="49" spans="2:323" s="5" customFormat="1" ht="18.95" customHeight="1" x14ac:dyDescent="0.25">
      <c r="B49" s="291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3"/>
      <c r="AB49" s="303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5"/>
      <c r="AQ49" s="250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9"/>
      <c r="BC49" s="186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8"/>
      <c r="BS49" s="30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2"/>
      <c r="CE49" s="449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1"/>
      <c r="CT49" s="456"/>
      <c r="CU49" s="459"/>
      <c r="CV49" s="459"/>
      <c r="CW49" s="459"/>
      <c r="CX49" s="459"/>
      <c r="CY49" s="459"/>
      <c r="CZ49" s="459"/>
      <c r="DA49" s="459"/>
      <c r="DB49" s="459"/>
      <c r="DC49" s="459"/>
      <c r="DD49" s="458"/>
      <c r="DE49" s="104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6"/>
      <c r="DQ49" s="449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1"/>
      <c r="EF49" s="449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1"/>
      <c r="ES49" s="250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9"/>
      <c r="FG49" s="189">
        <v>42520</v>
      </c>
      <c r="FH49" s="206"/>
      <c r="FI49" s="206"/>
      <c r="FJ49" s="206"/>
      <c r="FK49" s="206"/>
      <c r="FL49" s="206"/>
      <c r="FM49" s="206"/>
      <c r="FN49" s="206"/>
      <c r="FO49" s="206"/>
      <c r="FP49" s="206"/>
      <c r="FQ49" s="206"/>
      <c r="FR49" s="206"/>
      <c r="FS49" s="206"/>
      <c r="FT49" s="207"/>
      <c r="FU49" s="131">
        <v>953278.69</v>
      </c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04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6"/>
      <c r="GX49" s="104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6"/>
      <c r="HP49" s="104"/>
      <c r="HQ49" s="349"/>
      <c r="HR49" s="349"/>
      <c r="HS49" s="349"/>
      <c r="HT49" s="349"/>
      <c r="HU49" s="349"/>
      <c r="HV49" s="349"/>
      <c r="HW49" s="349"/>
      <c r="HX49" s="349"/>
      <c r="HY49" s="349"/>
      <c r="HZ49" s="349"/>
      <c r="IA49" s="349"/>
      <c r="IB49" s="349"/>
      <c r="IC49" s="106"/>
      <c r="ID49" s="366"/>
      <c r="IE49" s="389"/>
      <c r="IF49" s="389"/>
      <c r="IG49" s="389"/>
      <c r="IH49" s="389"/>
      <c r="II49" s="389"/>
      <c r="IJ49" s="389"/>
      <c r="IK49" s="389"/>
      <c r="IL49" s="389"/>
      <c r="IM49" s="389"/>
      <c r="IN49" s="389"/>
      <c r="IO49" s="389"/>
      <c r="IP49" s="389"/>
      <c r="IQ49" s="368"/>
      <c r="IR49" s="104"/>
      <c r="IS49" s="349"/>
      <c r="IT49" s="349"/>
      <c r="IU49" s="349"/>
      <c r="IV49" s="349"/>
      <c r="IW49" s="349"/>
      <c r="IX49" s="349"/>
      <c r="IY49" s="349"/>
      <c r="IZ49" s="349"/>
      <c r="JA49" s="349"/>
      <c r="JB49" s="349"/>
      <c r="JC49" s="349"/>
      <c r="JD49" s="349"/>
      <c r="JE49" s="106"/>
      <c r="JF49" s="104"/>
      <c r="JG49" s="349"/>
      <c r="JH49" s="349"/>
      <c r="JI49" s="349"/>
      <c r="JJ49" s="349"/>
      <c r="JK49" s="349"/>
      <c r="JL49" s="349"/>
      <c r="JM49" s="349"/>
      <c r="JN49" s="349"/>
      <c r="JO49" s="349"/>
      <c r="JP49" s="349"/>
      <c r="JQ49" s="349"/>
      <c r="JR49" s="349"/>
      <c r="JS49" s="349"/>
      <c r="JT49" s="349"/>
      <c r="JU49" s="106"/>
      <c r="JV49" s="104"/>
      <c r="JW49" s="349"/>
      <c r="JX49" s="349"/>
      <c r="JY49" s="349"/>
      <c r="JZ49" s="349"/>
      <c r="KA49" s="349"/>
      <c r="KB49" s="349"/>
      <c r="KC49" s="349"/>
      <c r="KD49" s="349"/>
      <c r="KE49" s="349"/>
      <c r="KF49" s="349"/>
      <c r="KG49" s="349"/>
      <c r="KH49" s="349"/>
      <c r="KI49" s="106"/>
      <c r="KJ49" s="104"/>
      <c r="KK49" s="105"/>
      <c r="KL49" s="105"/>
      <c r="KM49" s="105"/>
      <c r="KN49" s="105"/>
      <c r="KO49" s="105"/>
      <c r="KP49" s="105"/>
      <c r="KQ49" s="105"/>
      <c r="KR49" s="105"/>
      <c r="KS49" s="105"/>
      <c r="KT49" s="105"/>
      <c r="KU49" s="105"/>
      <c r="KV49" s="105"/>
      <c r="KW49" s="106"/>
      <c r="KX49" s="104"/>
      <c r="KY49" s="349"/>
      <c r="KZ49" s="349"/>
      <c r="LA49" s="349"/>
      <c r="LB49" s="349"/>
      <c r="LC49" s="349"/>
      <c r="LD49" s="349"/>
      <c r="LE49" s="349"/>
      <c r="LF49" s="349"/>
      <c r="LG49" s="349"/>
      <c r="LH49" s="349"/>
      <c r="LI49" s="349"/>
      <c r="LJ49" s="349"/>
      <c r="LK49" s="347"/>
    </row>
    <row r="50" spans="2:323" s="5" customFormat="1" ht="18.95" customHeight="1" x14ac:dyDescent="0.25">
      <c r="B50" s="406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5"/>
      <c r="AB50" s="303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5"/>
      <c r="AQ50" s="250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9"/>
      <c r="BC50" s="186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8"/>
      <c r="BS50" s="30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2"/>
      <c r="CE50" s="250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9"/>
      <c r="CT50" s="250"/>
      <c r="CU50" s="248"/>
      <c r="CV50" s="248"/>
      <c r="CW50" s="248"/>
      <c r="CX50" s="248"/>
      <c r="CY50" s="248"/>
      <c r="CZ50" s="248"/>
      <c r="DA50" s="248"/>
      <c r="DB50" s="248"/>
      <c r="DC50" s="248"/>
      <c r="DD50" s="249"/>
      <c r="DE50" s="104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6"/>
      <c r="DQ50" s="250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9"/>
      <c r="EF50" s="250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9"/>
      <c r="ES50" s="250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9"/>
      <c r="FG50" s="189">
        <v>42549</v>
      </c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1"/>
      <c r="FU50" s="128">
        <f>985054.64+0.01</f>
        <v>985054.65</v>
      </c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30"/>
      <c r="GJ50" s="104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6"/>
      <c r="GX50" s="104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6"/>
      <c r="HP50" s="104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6"/>
      <c r="ID50" s="366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8"/>
      <c r="IR50" s="104"/>
      <c r="IS50" s="105"/>
      <c r="IT50" s="105"/>
      <c r="IU50" s="105"/>
      <c r="IV50" s="105"/>
      <c r="IW50" s="105"/>
      <c r="IX50" s="105"/>
      <c r="IY50" s="105"/>
      <c r="IZ50" s="105"/>
      <c r="JA50" s="105"/>
      <c r="JB50" s="105"/>
      <c r="JC50" s="105"/>
      <c r="JD50" s="105"/>
      <c r="JE50" s="106"/>
      <c r="JF50" s="104"/>
      <c r="JG50" s="105"/>
      <c r="JH50" s="105"/>
      <c r="JI50" s="105"/>
      <c r="JJ50" s="105"/>
      <c r="JK50" s="105"/>
      <c r="JL50" s="105"/>
      <c r="JM50" s="105"/>
      <c r="JN50" s="105"/>
      <c r="JO50" s="105"/>
      <c r="JP50" s="105"/>
      <c r="JQ50" s="105"/>
      <c r="JR50" s="105"/>
      <c r="JS50" s="105"/>
      <c r="JT50" s="105"/>
      <c r="JU50" s="106"/>
      <c r="JV50" s="104"/>
      <c r="JW50" s="105"/>
      <c r="JX50" s="105"/>
      <c r="JY50" s="105"/>
      <c r="JZ50" s="105"/>
      <c r="KA50" s="105"/>
      <c r="KB50" s="105"/>
      <c r="KC50" s="105"/>
      <c r="KD50" s="105"/>
      <c r="KE50" s="105"/>
      <c r="KF50" s="105"/>
      <c r="KG50" s="105"/>
      <c r="KH50" s="105"/>
      <c r="KI50" s="106"/>
      <c r="KJ50" s="104"/>
      <c r="KK50" s="105"/>
      <c r="KL50" s="105"/>
      <c r="KM50" s="105"/>
      <c r="KN50" s="105"/>
      <c r="KO50" s="105"/>
      <c r="KP50" s="105"/>
      <c r="KQ50" s="105"/>
      <c r="KR50" s="105"/>
      <c r="KS50" s="105"/>
      <c r="KT50" s="105"/>
      <c r="KU50" s="105"/>
      <c r="KV50" s="105"/>
      <c r="KW50" s="106"/>
      <c r="KX50" s="104"/>
      <c r="KY50" s="105"/>
      <c r="KZ50" s="105"/>
      <c r="LA50" s="105"/>
      <c r="LB50" s="105"/>
      <c r="LC50" s="105"/>
      <c r="LD50" s="105"/>
      <c r="LE50" s="105"/>
      <c r="LF50" s="105"/>
      <c r="LG50" s="105"/>
      <c r="LH50" s="105"/>
      <c r="LI50" s="105"/>
      <c r="LJ50" s="105"/>
      <c r="LK50" s="347"/>
    </row>
    <row r="51" spans="2:323" s="5" customFormat="1" ht="18.95" customHeight="1" x14ac:dyDescent="0.25">
      <c r="B51" s="406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5"/>
      <c r="AB51" s="303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5"/>
      <c r="AQ51" s="250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9"/>
      <c r="BC51" s="186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8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5"/>
      <c r="CE51" s="250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9"/>
      <c r="CT51" s="250"/>
      <c r="CU51" s="248"/>
      <c r="CV51" s="248"/>
      <c r="CW51" s="248"/>
      <c r="CX51" s="248"/>
      <c r="CY51" s="248"/>
      <c r="CZ51" s="248"/>
      <c r="DA51" s="248"/>
      <c r="DB51" s="248"/>
      <c r="DC51" s="248"/>
      <c r="DD51" s="249"/>
      <c r="DE51" s="104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6"/>
      <c r="DQ51" s="250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9"/>
      <c r="EF51" s="250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9"/>
      <c r="ES51" s="250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  <c r="FF51" s="249"/>
      <c r="FG51" s="90">
        <v>42579</v>
      </c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8"/>
      <c r="FU51" s="76">
        <v>953278.69</v>
      </c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8"/>
      <c r="GJ51" s="104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6"/>
      <c r="GX51" s="104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6"/>
      <c r="HP51" s="104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6"/>
      <c r="ID51" s="366"/>
      <c r="IE51" s="367"/>
      <c r="IF51" s="367"/>
      <c r="IG51" s="367"/>
      <c r="IH51" s="367"/>
      <c r="II51" s="367"/>
      <c r="IJ51" s="367"/>
      <c r="IK51" s="367"/>
      <c r="IL51" s="367"/>
      <c r="IM51" s="367"/>
      <c r="IN51" s="367"/>
      <c r="IO51" s="367"/>
      <c r="IP51" s="367"/>
      <c r="IQ51" s="368"/>
      <c r="IR51" s="104"/>
      <c r="IS51" s="105"/>
      <c r="IT51" s="105"/>
      <c r="IU51" s="105"/>
      <c r="IV51" s="105"/>
      <c r="IW51" s="105"/>
      <c r="IX51" s="105"/>
      <c r="IY51" s="105"/>
      <c r="IZ51" s="105"/>
      <c r="JA51" s="105"/>
      <c r="JB51" s="105"/>
      <c r="JC51" s="105"/>
      <c r="JD51" s="105"/>
      <c r="JE51" s="106"/>
      <c r="JF51" s="104"/>
      <c r="JG51" s="105"/>
      <c r="JH51" s="105"/>
      <c r="JI51" s="105"/>
      <c r="JJ51" s="105"/>
      <c r="JK51" s="105"/>
      <c r="JL51" s="105"/>
      <c r="JM51" s="105"/>
      <c r="JN51" s="105"/>
      <c r="JO51" s="105"/>
      <c r="JP51" s="105"/>
      <c r="JQ51" s="105"/>
      <c r="JR51" s="105"/>
      <c r="JS51" s="105"/>
      <c r="JT51" s="105"/>
      <c r="JU51" s="106"/>
      <c r="JV51" s="104"/>
      <c r="JW51" s="105"/>
      <c r="JX51" s="105"/>
      <c r="JY51" s="105"/>
      <c r="JZ51" s="105"/>
      <c r="KA51" s="105"/>
      <c r="KB51" s="105"/>
      <c r="KC51" s="105"/>
      <c r="KD51" s="105"/>
      <c r="KE51" s="105"/>
      <c r="KF51" s="105"/>
      <c r="KG51" s="105"/>
      <c r="KH51" s="105"/>
      <c r="KI51" s="106"/>
      <c r="KJ51" s="104"/>
      <c r="KK51" s="105"/>
      <c r="KL51" s="105"/>
      <c r="KM51" s="105"/>
      <c r="KN51" s="105"/>
      <c r="KO51" s="105"/>
      <c r="KP51" s="105"/>
      <c r="KQ51" s="105"/>
      <c r="KR51" s="105"/>
      <c r="KS51" s="105"/>
      <c r="KT51" s="105"/>
      <c r="KU51" s="105"/>
      <c r="KV51" s="105"/>
      <c r="KW51" s="106"/>
      <c r="KX51" s="104"/>
      <c r="KY51" s="105"/>
      <c r="KZ51" s="105"/>
      <c r="LA51" s="105"/>
      <c r="LB51" s="105"/>
      <c r="LC51" s="105"/>
      <c r="LD51" s="105"/>
      <c r="LE51" s="105"/>
      <c r="LF51" s="105"/>
      <c r="LG51" s="105"/>
      <c r="LH51" s="105"/>
      <c r="LI51" s="105"/>
      <c r="LJ51" s="105"/>
      <c r="LK51" s="347"/>
    </row>
    <row r="52" spans="2:323" s="5" customFormat="1" ht="18.95" customHeight="1" x14ac:dyDescent="0.25">
      <c r="B52" s="406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5"/>
      <c r="AB52" s="303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5"/>
      <c r="AQ52" s="250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9"/>
      <c r="BC52" s="186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8"/>
      <c r="BS52" s="44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6"/>
      <c r="CE52" s="250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9"/>
      <c r="CT52" s="250"/>
      <c r="CU52" s="248"/>
      <c r="CV52" s="248"/>
      <c r="CW52" s="248"/>
      <c r="CX52" s="248"/>
      <c r="CY52" s="248"/>
      <c r="CZ52" s="248"/>
      <c r="DA52" s="248"/>
      <c r="DB52" s="248"/>
      <c r="DC52" s="248"/>
      <c r="DD52" s="249"/>
      <c r="DE52" s="104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6"/>
      <c r="DQ52" s="250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9"/>
      <c r="EF52" s="250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8"/>
      <c r="ER52" s="249"/>
      <c r="ES52" s="250"/>
      <c r="ET52" s="248"/>
      <c r="EU52" s="248"/>
      <c r="EV52" s="248"/>
      <c r="EW52" s="248"/>
      <c r="EX52" s="248"/>
      <c r="EY52" s="248"/>
      <c r="EZ52" s="248"/>
      <c r="FA52" s="248"/>
      <c r="FB52" s="248"/>
      <c r="FC52" s="248"/>
      <c r="FD52" s="248"/>
      <c r="FE52" s="248"/>
      <c r="FF52" s="249"/>
      <c r="FG52" s="90">
        <v>42611</v>
      </c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8"/>
      <c r="FU52" s="76">
        <f>985054.64+0.01</f>
        <v>985054.65</v>
      </c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8"/>
      <c r="GJ52" s="104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6"/>
      <c r="GX52" s="104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6"/>
      <c r="HP52" s="104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6"/>
      <c r="ID52" s="366"/>
      <c r="IE52" s="367"/>
      <c r="IF52" s="367"/>
      <c r="IG52" s="367"/>
      <c r="IH52" s="367"/>
      <c r="II52" s="367"/>
      <c r="IJ52" s="367"/>
      <c r="IK52" s="367"/>
      <c r="IL52" s="367"/>
      <c r="IM52" s="367"/>
      <c r="IN52" s="367"/>
      <c r="IO52" s="367"/>
      <c r="IP52" s="367"/>
      <c r="IQ52" s="368"/>
      <c r="IR52" s="104"/>
      <c r="IS52" s="105"/>
      <c r="IT52" s="105"/>
      <c r="IU52" s="105"/>
      <c r="IV52" s="105"/>
      <c r="IW52" s="105"/>
      <c r="IX52" s="105"/>
      <c r="IY52" s="105"/>
      <c r="IZ52" s="105"/>
      <c r="JA52" s="105"/>
      <c r="JB52" s="105"/>
      <c r="JC52" s="105"/>
      <c r="JD52" s="105"/>
      <c r="JE52" s="106"/>
      <c r="JF52" s="104"/>
      <c r="JG52" s="105"/>
      <c r="JH52" s="105"/>
      <c r="JI52" s="105"/>
      <c r="JJ52" s="105"/>
      <c r="JK52" s="105"/>
      <c r="JL52" s="105"/>
      <c r="JM52" s="105"/>
      <c r="JN52" s="105"/>
      <c r="JO52" s="105"/>
      <c r="JP52" s="105"/>
      <c r="JQ52" s="105"/>
      <c r="JR52" s="105"/>
      <c r="JS52" s="105"/>
      <c r="JT52" s="105"/>
      <c r="JU52" s="106"/>
      <c r="JV52" s="104"/>
      <c r="JW52" s="105"/>
      <c r="JX52" s="105"/>
      <c r="JY52" s="105"/>
      <c r="JZ52" s="105"/>
      <c r="KA52" s="105"/>
      <c r="KB52" s="105"/>
      <c r="KC52" s="105"/>
      <c r="KD52" s="105"/>
      <c r="KE52" s="105"/>
      <c r="KF52" s="105"/>
      <c r="KG52" s="105"/>
      <c r="KH52" s="105"/>
      <c r="KI52" s="106"/>
      <c r="KJ52" s="104"/>
      <c r="KK52" s="105"/>
      <c r="KL52" s="105"/>
      <c r="KM52" s="105"/>
      <c r="KN52" s="105"/>
      <c r="KO52" s="105"/>
      <c r="KP52" s="105"/>
      <c r="KQ52" s="105"/>
      <c r="KR52" s="105"/>
      <c r="KS52" s="105"/>
      <c r="KT52" s="105"/>
      <c r="KU52" s="105"/>
      <c r="KV52" s="105"/>
      <c r="KW52" s="106"/>
      <c r="KX52" s="104"/>
      <c r="KY52" s="105"/>
      <c r="KZ52" s="105"/>
      <c r="LA52" s="105"/>
      <c r="LB52" s="105"/>
      <c r="LC52" s="105"/>
      <c r="LD52" s="105"/>
      <c r="LE52" s="105"/>
      <c r="LF52" s="105"/>
      <c r="LG52" s="105"/>
      <c r="LH52" s="105"/>
      <c r="LI52" s="105"/>
      <c r="LJ52" s="105"/>
      <c r="LK52" s="347"/>
    </row>
    <row r="53" spans="2:323" s="5" customFormat="1" ht="18.95" customHeight="1" x14ac:dyDescent="0.25">
      <c r="B53" s="406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5"/>
      <c r="AB53" s="303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5"/>
      <c r="AQ53" s="250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9"/>
      <c r="BC53" s="186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8"/>
      <c r="BS53" s="47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9"/>
      <c r="CE53" s="250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9"/>
      <c r="CT53" s="250"/>
      <c r="CU53" s="248"/>
      <c r="CV53" s="248"/>
      <c r="CW53" s="248"/>
      <c r="CX53" s="248"/>
      <c r="CY53" s="248"/>
      <c r="CZ53" s="248"/>
      <c r="DA53" s="248"/>
      <c r="DB53" s="248"/>
      <c r="DC53" s="248"/>
      <c r="DD53" s="249"/>
      <c r="DE53" s="104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6"/>
      <c r="DQ53" s="250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9"/>
      <c r="EF53" s="250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9"/>
      <c r="ES53" s="250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9"/>
      <c r="FG53" s="79">
        <v>42641</v>
      </c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1">
        <f>985054.64+0.01</f>
        <v>985054.65</v>
      </c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104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6"/>
      <c r="GX53" s="104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6"/>
      <c r="HP53" s="104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6"/>
      <c r="ID53" s="366"/>
      <c r="IE53" s="367"/>
      <c r="IF53" s="367"/>
      <c r="IG53" s="367"/>
      <c r="IH53" s="367"/>
      <c r="II53" s="367"/>
      <c r="IJ53" s="367"/>
      <c r="IK53" s="367"/>
      <c r="IL53" s="367"/>
      <c r="IM53" s="367"/>
      <c r="IN53" s="367"/>
      <c r="IO53" s="367"/>
      <c r="IP53" s="367"/>
      <c r="IQ53" s="368"/>
      <c r="IR53" s="104"/>
      <c r="IS53" s="105"/>
      <c r="IT53" s="105"/>
      <c r="IU53" s="105"/>
      <c r="IV53" s="105"/>
      <c r="IW53" s="105"/>
      <c r="IX53" s="105"/>
      <c r="IY53" s="105"/>
      <c r="IZ53" s="105"/>
      <c r="JA53" s="105"/>
      <c r="JB53" s="105"/>
      <c r="JC53" s="105"/>
      <c r="JD53" s="105"/>
      <c r="JE53" s="106"/>
      <c r="JF53" s="104"/>
      <c r="JG53" s="105"/>
      <c r="JH53" s="105"/>
      <c r="JI53" s="105"/>
      <c r="JJ53" s="105"/>
      <c r="JK53" s="105"/>
      <c r="JL53" s="105"/>
      <c r="JM53" s="105"/>
      <c r="JN53" s="105"/>
      <c r="JO53" s="105"/>
      <c r="JP53" s="105"/>
      <c r="JQ53" s="105"/>
      <c r="JR53" s="105"/>
      <c r="JS53" s="105"/>
      <c r="JT53" s="105"/>
      <c r="JU53" s="106"/>
      <c r="JV53" s="104"/>
      <c r="JW53" s="105"/>
      <c r="JX53" s="105"/>
      <c r="JY53" s="105"/>
      <c r="JZ53" s="105"/>
      <c r="KA53" s="105"/>
      <c r="KB53" s="105"/>
      <c r="KC53" s="105"/>
      <c r="KD53" s="105"/>
      <c r="KE53" s="105"/>
      <c r="KF53" s="105"/>
      <c r="KG53" s="105"/>
      <c r="KH53" s="105"/>
      <c r="KI53" s="106"/>
      <c r="KJ53" s="104"/>
      <c r="KK53" s="105"/>
      <c r="KL53" s="105"/>
      <c r="KM53" s="105"/>
      <c r="KN53" s="105"/>
      <c r="KO53" s="105"/>
      <c r="KP53" s="105"/>
      <c r="KQ53" s="105"/>
      <c r="KR53" s="105"/>
      <c r="KS53" s="105"/>
      <c r="KT53" s="105"/>
      <c r="KU53" s="105"/>
      <c r="KV53" s="105"/>
      <c r="KW53" s="106"/>
      <c r="KX53" s="104"/>
      <c r="KY53" s="105"/>
      <c r="KZ53" s="105"/>
      <c r="LA53" s="105"/>
      <c r="LB53" s="105"/>
      <c r="LC53" s="105"/>
      <c r="LD53" s="105"/>
      <c r="LE53" s="105"/>
      <c r="LF53" s="105"/>
      <c r="LG53" s="105"/>
      <c r="LH53" s="105"/>
      <c r="LI53" s="105"/>
      <c r="LJ53" s="105"/>
      <c r="LK53" s="347"/>
    </row>
    <row r="54" spans="2:323" s="5" customFormat="1" ht="18.95" customHeight="1" x14ac:dyDescent="0.25">
      <c r="B54" s="406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5"/>
      <c r="AB54" s="303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5"/>
      <c r="AQ54" s="250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9"/>
      <c r="BC54" s="186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8"/>
      <c r="BS54" s="50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2"/>
      <c r="CE54" s="250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9"/>
      <c r="CT54" s="250"/>
      <c r="CU54" s="248"/>
      <c r="CV54" s="248"/>
      <c r="CW54" s="248"/>
      <c r="CX54" s="248"/>
      <c r="CY54" s="248"/>
      <c r="CZ54" s="248"/>
      <c r="DA54" s="248"/>
      <c r="DB54" s="248"/>
      <c r="DC54" s="248"/>
      <c r="DD54" s="249"/>
      <c r="DE54" s="104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6"/>
      <c r="DQ54" s="250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9"/>
      <c r="EF54" s="250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8"/>
      <c r="ER54" s="249"/>
      <c r="ES54" s="250"/>
      <c r="ET54" s="248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E54" s="248"/>
      <c r="FF54" s="249"/>
      <c r="FG54" s="79">
        <v>42671</v>
      </c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1">
        <v>953278.69</v>
      </c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104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6"/>
      <c r="GX54" s="104"/>
      <c r="GY54" s="105"/>
      <c r="GZ54" s="105"/>
      <c r="HA54" s="105"/>
      <c r="HB54" s="105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6"/>
      <c r="HP54" s="104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6"/>
      <c r="ID54" s="366"/>
      <c r="IE54" s="367"/>
      <c r="IF54" s="367"/>
      <c r="IG54" s="367"/>
      <c r="IH54" s="367"/>
      <c r="II54" s="367"/>
      <c r="IJ54" s="367"/>
      <c r="IK54" s="367"/>
      <c r="IL54" s="367"/>
      <c r="IM54" s="367"/>
      <c r="IN54" s="367"/>
      <c r="IO54" s="367"/>
      <c r="IP54" s="367"/>
      <c r="IQ54" s="368"/>
      <c r="IR54" s="104"/>
      <c r="IS54" s="105"/>
      <c r="IT54" s="105"/>
      <c r="IU54" s="105"/>
      <c r="IV54" s="105"/>
      <c r="IW54" s="105"/>
      <c r="IX54" s="105"/>
      <c r="IY54" s="105"/>
      <c r="IZ54" s="105"/>
      <c r="JA54" s="105"/>
      <c r="JB54" s="105"/>
      <c r="JC54" s="105"/>
      <c r="JD54" s="105"/>
      <c r="JE54" s="106"/>
      <c r="JF54" s="104"/>
      <c r="JG54" s="105"/>
      <c r="JH54" s="105"/>
      <c r="JI54" s="105"/>
      <c r="JJ54" s="105"/>
      <c r="JK54" s="105"/>
      <c r="JL54" s="105"/>
      <c r="JM54" s="105"/>
      <c r="JN54" s="105"/>
      <c r="JO54" s="105"/>
      <c r="JP54" s="105"/>
      <c r="JQ54" s="105"/>
      <c r="JR54" s="105"/>
      <c r="JS54" s="105"/>
      <c r="JT54" s="105"/>
      <c r="JU54" s="106"/>
      <c r="JV54" s="104"/>
      <c r="JW54" s="105"/>
      <c r="JX54" s="105"/>
      <c r="JY54" s="105"/>
      <c r="JZ54" s="105"/>
      <c r="KA54" s="105"/>
      <c r="KB54" s="105"/>
      <c r="KC54" s="105"/>
      <c r="KD54" s="105"/>
      <c r="KE54" s="105"/>
      <c r="KF54" s="105"/>
      <c r="KG54" s="105"/>
      <c r="KH54" s="105"/>
      <c r="KI54" s="106"/>
      <c r="KJ54" s="104"/>
      <c r="KK54" s="105"/>
      <c r="KL54" s="105"/>
      <c r="KM54" s="105"/>
      <c r="KN54" s="105"/>
      <c r="KO54" s="105"/>
      <c r="KP54" s="105"/>
      <c r="KQ54" s="105"/>
      <c r="KR54" s="105"/>
      <c r="KS54" s="105"/>
      <c r="KT54" s="105"/>
      <c r="KU54" s="105"/>
      <c r="KV54" s="105"/>
      <c r="KW54" s="106"/>
      <c r="KX54" s="104"/>
      <c r="KY54" s="105"/>
      <c r="KZ54" s="105"/>
      <c r="LA54" s="105"/>
      <c r="LB54" s="105"/>
      <c r="LC54" s="105"/>
      <c r="LD54" s="105"/>
      <c r="LE54" s="105"/>
      <c r="LF54" s="105"/>
      <c r="LG54" s="105"/>
      <c r="LH54" s="105"/>
      <c r="LI54" s="105"/>
      <c r="LJ54" s="105"/>
      <c r="LK54" s="347"/>
    </row>
    <row r="55" spans="2:323" s="5" customFormat="1" ht="18.95" customHeight="1" x14ac:dyDescent="0.25">
      <c r="B55" s="406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5"/>
      <c r="AB55" s="303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5"/>
      <c r="AQ55" s="250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9"/>
      <c r="BC55" s="186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8"/>
      <c r="BS55" s="65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7"/>
      <c r="CE55" s="250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9"/>
      <c r="CT55" s="250"/>
      <c r="CU55" s="248"/>
      <c r="CV55" s="248"/>
      <c r="CW55" s="248"/>
      <c r="CX55" s="248"/>
      <c r="CY55" s="248"/>
      <c r="CZ55" s="248"/>
      <c r="DA55" s="248"/>
      <c r="DB55" s="248"/>
      <c r="DC55" s="248"/>
      <c r="DD55" s="249"/>
      <c r="DE55" s="104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6"/>
      <c r="DQ55" s="250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249"/>
      <c r="EF55" s="250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9"/>
      <c r="ES55" s="250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9"/>
      <c r="FG55" s="79">
        <v>42702</v>
      </c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1">
        <v>985054.64</v>
      </c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104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6"/>
      <c r="GX55" s="104"/>
      <c r="GY55" s="105"/>
      <c r="GZ55" s="105"/>
      <c r="HA55" s="105"/>
      <c r="HB55" s="105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6"/>
      <c r="HP55" s="104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6"/>
      <c r="ID55" s="366"/>
      <c r="IE55" s="367"/>
      <c r="IF55" s="367"/>
      <c r="IG55" s="367"/>
      <c r="IH55" s="367"/>
      <c r="II55" s="367"/>
      <c r="IJ55" s="367"/>
      <c r="IK55" s="367"/>
      <c r="IL55" s="367"/>
      <c r="IM55" s="367"/>
      <c r="IN55" s="367"/>
      <c r="IO55" s="367"/>
      <c r="IP55" s="367"/>
      <c r="IQ55" s="368"/>
      <c r="IR55" s="104"/>
      <c r="IS55" s="105"/>
      <c r="IT55" s="105"/>
      <c r="IU55" s="105"/>
      <c r="IV55" s="105"/>
      <c r="IW55" s="105"/>
      <c r="IX55" s="105"/>
      <c r="IY55" s="105"/>
      <c r="IZ55" s="105"/>
      <c r="JA55" s="105"/>
      <c r="JB55" s="105"/>
      <c r="JC55" s="105"/>
      <c r="JD55" s="105"/>
      <c r="JE55" s="106"/>
      <c r="JF55" s="104"/>
      <c r="JG55" s="105"/>
      <c r="JH55" s="105"/>
      <c r="JI55" s="105"/>
      <c r="JJ55" s="105"/>
      <c r="JK55" s="105"/>
      <c r="JL55" s="105"/>
      <c r="JM55" s="105"/>
      <c r="JN55" s="105"/>
      <c r="JO55" s="105"/>
      <c r="JP55" s="105"/>
      <c r="JQ55" s="105"/>
      <c r="JR55" s="105"/>
      <c r="JS55" s="105"/>
      <c r="JT55" s="105"/>
      <c r="JU55" s="106"/>
      <c r="JV55" s="104"/>
      <c r="JW55" s="105"/>
      <c r="JX55" s="105"/>
      <c r="JY55" s="105"/>
      <c r="JZ55" s="105"/>
      <c r="KA55" s="105"/>
      <c r="KB55" s="105"/>
      <c r="KC55" s="105"/>
      <c r="KD55" s="105"/>
      <c r="KE55" s="105"/>
      <c r="KF55" s="105"/>
      <c r="KG55" s="105"/>
      <c r="KH55" s="105"/>
      <c r="KI55" s="106"/>
      <c r="KJ55" s="104"/>
      <c r="KK55" s="105"/>
      <c r="KL55" s="105"/>
      <c r="KM55" s="105"/>
      <c r="KN55" s="105"/>
      <c r="KO55" s="105"/>
      <c r="KP55" s="105"/>
      <c r="KQ55" s="105"/>
      <c r="KR55" s="105"/>
      <c r="KS55" s="105"/>
      <c r="KT55" s="105"/>
      <c r="KU55" s="105"/>
      <c r="KV55" s="105"/>
      <c r="KW55" s="106"/>
      <c r="KX55" s="104"/>
      <c r="KY55" s="105"/>
      <c r="KZ55" s="105"/>
      <c r="LA55" s="105"/>
      <c r="LB55" s="105"/>
      <c r="LC55" s="105"/>
      <c r="LD55" s="105"/>
      <c r="LE55" s="105"/>
      <c r="LF55" s="105"/>
      <c r="LG55" s="105"/>
      <c r="LH55" s="105"/>
      <c r="LI55" s="105"/>
      <c r="LJ55" s="105"/>
      <c r="LK55" s="347"/>
    </row>
    <row r="56" spans="2:323" s="5" customFormat="1" ht="18.95" customHeight="1" thickBot="1" x14ac:dyDescent="0.3">
      <c r="B56" s="4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8"/>
      <c r="AB56" s="306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8"/>
      <c r="AQ56" s="251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3"/>
      <c r="BC56" s="443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444"/>
      <c r="BR56" s="445"/>
      <c r="BS56" s="73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5"/>
      <c r="CE56" s="251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3"/>
      <c r="CT56" s="251"/>
      <c r="CU56" s="252"/>
      <c r="CV56" s="252"/>
      <c r="CW56" s="252"/>
      <c r="CX56" s="252"/>
      <c r="CY56" s="252"/>
      <c r="CZ56" s="252"/>
      <c r="DA56" s="252"/>
      <c r="DB56" s="252"/>
      <c r="DC56" s="252"/>
      <c r="DD56" s="253"/>
      <c r="DE56" s="125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7"/>
      <c r="DQ56" s="251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3"/>
      <c r="EF56" s="251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3"/>
      <c r="ES56" s="251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3"/>
      <c r="FG56" s="132">
        <v>42732</v>
      </c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4">
        <v>953278.69</v>
      </c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25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7"/>
      <c r="GX56" s="125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7"/>
      <c r="HP56" s="125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7"/>
      <c r="ID56" s="125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7"/>
      <c r="IR56" s="125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7"/>
      <c r="JF56" s="125"/>
      <c r="JG56" s="126"/>
      <c r="JH56" s="126"/>
      <c r="JI56" s="126"/>
      <c r="JJ56" s="126"/>
      <c r="JK56" s="126"/>
      <c r="JL56" s="126"/>
      <c r="JM56" s="126"/>
      <c r="JN56" s="126"/>
      <c r="JO56" s="126"/>
      <c r="JP56" s="126"/>
      <c r="JQ56" s="126"/>
      <c r="JR56" s="126"/>
      <c r="JS56" s="126"/>
      <c r="JT56" s="126"/>
      <c r="JU56" s="127"/>
      <c r="JV56" s="125"/>
      <c r="JW56" s="126"/>
      <c r="JX56" s="126"/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7"/>
      <c r="KJ56" s="125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7"/>
      <c r="KX56" s="125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348"/>
    </row>
    <row r="57" spans="2:323" s="5" customFormat="1" ht="18.95" customHeight="1" x14ac:dyDescent="0.25">
      <c r="B57" s="288" t="s">
        <v>13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90"/>
      <c r="AB57" s="297" t="s">
        <v>21</v>
      </c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5"/>
      <c r="AQ57" s="309" t="s">
        <v>44</v>
      </c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6"/>
      <c r="BC57" s="468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5"/>
      <c r="BS57" s="468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5"/>
      <c r="CE57" s="325" t="s">
        <v>29</v>
      </c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6"/>
      <c r="CT57" s="334" t="s">
        <v>30</v>
      </c>
      <c r="CU57" s="245"/>
      <c r="CV57" s="245"/>
      <c r="CW57" s="245"/>
      <c r="CX57" s="245"/>
      <c r="CY57" s="245"/>
      <c r="CZ57" s="245"/>
      <c r="DA57" s="245"/>
      <c r="DB57" s="245"/>
      <c r="DC57" s="245"/>
      <c r="DD57" s="246"/>
      <c r="DE57" s="228" t="s">
        <v>45</v>
      </c>
      <c r="DF57" s="361"/>
      <c r="DG57" s="361"/>
      <c r="DH57" s="361"/>
      <c r="DI57" s="361"/>
      <c r="DJ57" s="361"/>
      <c r="DK57" s="361"/>
      <c r="DL57" s="361"/>
      <c r="DM57" s="361"/>
      <c r="DN57" s="361"/>
      <c r="DO57" s="361"/>
      <c r="DP57" s="369"/>
      <c r="DQ57" s="334">
        <v>11.509</v>
      </c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246"/>
      <c r="EF57" s="419" t="s">
        <v>41</v>
      </c>
      <c r="EG57" s="245"/>
      <c r="EH57" s="245"/>
      <c r="EI57" s="245"/>
      <c r="EJ57" s="245"/>
      <c r="EK57" s="245"/>
      <c r="EL57" s="245"/>
      <c r="EM57" s="245"/>
      <c r="EN57" s="245"/>
      <c r="EO57" s="245"/>
      <c r="EP57" s="245"/>
      <c r="EQ57" s="245"/>
      <c r="ER57" s="246"/>
      <c r="ES57" s="422">
        <v>229716666.66999999</v>
      </c>
      <c r="ET57" s="245"/>
      <c r="EU57" s="245"/>
      <c r="EV57" s="245"/>
      <c r="EW57" s="245"/>
      <c r="EX57" s="245"/>
      <c r="EY57" s="245"/>
      <c r="EZ57" s="245"/>
      <c r="FA57" s="245"/>
      <c r="FB57" s="245"/>
      <c r="FC57" s="245"/>
      <c r="FD57" s="245"/>
      <c r="FE57" s="245"/>
      <c r="FF57" s="246"/>
      <c r="FG57" s="373">
        <v>42488</v>
      </c>
      <c r="FH57" s="374"/>
      <c r="FI57" s="374"/>
      <c r="FJ57" s="374"/>
      <c r="FK57" s="374"/>
      <c r="FL57" s="374"/>
      <c r="FM57" s="374"/>
      <c r="FN57" s="374"/>
      <c r="FO57" s="374"/>
      <c r="FP57" s="374"/>
      <c r="FQ57" s="374"/>
      <c r="FR57" s="374"/>
      <c r="FS57" s="374"/>
      <c r="FT57" s="375"/>
      <c r="FU57" s="96">
        <v>1006251.37</v>
      </c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100"/>
      <c r="GJ57" s="284">
        <v>42838</v>
      </c>
      <c r="GK57" s="361"/>
      <c r="GL57" s="361"/>
      <c r="GM57" s="361"/>
      <c r="GN57" s="361"/>
      <c r="GO57" s="361"/>
      <c r="GP57" s="361"/>
      <c r="GQ57" s="361"/>
      <c r="GR57" s="361"/>
      <c r="GS57" s="361"/>
      <c r="GT57" s="361"/>
      <c r="GU57" s="361"/>
      <c r="GV57" s="361"/>
      <c r="GW57" s="369"/>
      <c r="GX57" s="118">
        <v>200000000</v>
      </c>
      <c r="GY57" s="361"/>
      <c r="GZ57" s="361"/>
      <c r="HA57" s="361"/>
      <c r="HB57" s="361"/>
      <c r="HC57" s="361"/>
      <c r="HD57" s="361"/>
      <c r="HE57" s="361"/>
      <c r="HF57" s="361"/>
      <c r="HG57" s="361"/>
      <c r="HH57" s="361"/>
      <c r="HI57" s="361"/>
      <c r="HJ57" s="361"/>
      <c r="HK57" s="361"/>
      <c r="HL57" s="361"/>
      <c r="HM57" s="361"/>
      <c r="HN57" s="361"/>
      <c r="HO57" s="369"/>
      <c r="HP57" s="469"/>
      <c r="HQ57" s="361"/>
      <c r="HR57" s="361"/>
      <c r="HS57" s="361"/>
      <c r="HT57" s="361"/>
      <c r="HU57" s="361"/>
      <c r="HV57" s="361"/>
      <c r="HW57" s="361"/>
      <c r="HX57" s="361"/>
      <c r="HY57" s="361"/>
      <c r="HZ57" s="361"/>
      <c r="IA57" s="361"/>
      <c r="IB57" s="361"/>
      <c r="IC57" s="369"/>
      <c r="ID57" s="118"/>
      <c r="IE57" s="364"/>
      <c r="IF57" s="364"/>
      <c r="IG57" s="364"/>
      <c r="IH57" s="364"/>
      <c r="II57" s="364"/>
      <c r="IJ57" s="364"/>
      <c r="IK57" s="364"/>
      <c r="IL57" s="364"/>
      <c r="IM57" s="364"/>
      <c r="IN57" s="364"/>
      <c r="IO57" s="364"/>
      <c r="IP57" s="364"/>
      <c r="IQ57" s="365"/>
      <c r="IR57" s="343"/>
      <c r="IS57" s="361"/>
      <c r="IT57" s="361"/>
      <c r="IU57" s="361"/>
      <c r="IV57" s="361"/>
      <c r="IW57" s="361"/>
      <c r="IX57" s="361"/>
      <c r="IY57" s="361"/>
      <c r="IZ57" s="361"/>
      <c r="JA57" s="361"/>
      <c r="JB57" s="361"/>
      <c r="JC57" s="361"/>
      <c r="JD57" s="361"/>
      <c r="JE57" s="369"/>
      <c r="JF57" s="343"/>
      <c r="JG57" s="361"/>
      <c r="JH57" s="361"/>
      <c r="JI57" s="361"/>
      <c r="JJ57" s="361"/>
      <c r="JK57" s="361"/>
      <c r="JL57" s="361"/>
      <c r="JM57" s="361"/>
      <c r="JN57" s="361"/>
      <c r="JO57" s="361"/>
      <c r="JP57" s="361"/>
      <c r="JQ57" s="361"/>
      <c r="JR57" s="361"/>
      <c r="JS57" s="361"/>
      <c r="JT57" s="361"/>
      <c r="JU57" s="369"/>
      <c r="JV57" s="343"/>
      <c r="JW57" s="361"/>
      <c r="JX57" s="361"/>
      <c r="JY57" s="361"/>
      <c r="JZ57" s="361"/>
      <c r="KA57" s="361"/>
      <c r="KB57" s="361"/>
      <c r="KC57" s="361"/>
      <c r="KD57" s="361"/>
      <c r="KE57" s="361"/>
      <c r="KF57" s="361"/>
      <c r="KG57" s="361"/>
      <c r="KH57" s="361"/>
      <c r="KI57" s="369"/>
      <c r="KJ57" s="470">
        <f>GX57</f>
        <v>200000000</v>
      </c>
      <c r="KK57" s="361"/>
      <c r="KL57" s="361"/>
      <c r="KM57" s="361"/>
      <c r="KN57" s="361"/>
      <c r="KO57" s="361"/>
      <c r="KP57" s="361"/>
      <c r="KQ57" s="361"/>
      <c r="KR57" s="361"/>
      <c r="KS57" s="361"/>
      <c r="KT57" s="361"/>
      <c r="KU57" s="361"/>
      <c r="KV57" s="361"/>
      <c r="KW57" s="369"/>
      <c r="KX57" s="343"/>
      <c r="KY57" s="361"/>
      <c r="KZ57" s="361"/>
      <c r="LA57" s="361"/>
      <c r="LB57" s="361"/>
      <c r="LC57" s="361"/>
      <c r="LD57" s="361"/>
      <c r="LE57" s="361"/>
      <c r="LF57" s="361"/>
      <c r="LG57" s="361"/>
      <c r="LH57" s="361"/>
      <c r="LI57" s="361"/>
      <c r="LJ57" s="361"/>
      <c r="LK57" s="362"/>
    </row>
    <row r="58" spans="2:323" s="5" customFormat="1" ht="18.95" customHeight="1" x14ac:dyDescent="0.25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3"/>
      <c r="AB58" s="303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05"/>
      <c r="AQ58" s="250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9"/>
      <c r="BC58" s="186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8"/>
      <c r="BS58" s="186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8"/>
      <c r="CE58" s="250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9"/>
      <c r="CT58" s="250"/>
      <c r="CU58" s="248"/>
      <c r="CV58" s="248"/>
      <c r="CW58" s="248"/>
      <c r="CX58" s="248"/>
      <c r="CY58" s="248"/>
      <c r="CZ58" s="248"/>
      <c r="DA58" s="248"/>
      <c r="DB58" s="248"/>
      <c r="DC58" s="248"/>
      <c r="DD58" s="249"/>
      <c r="DE58" s="104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6"/>
      <c r="DQ58" s="250"/>
      <c r="DR58" s="248"/>
      <c r="DS58" s="248"/>
      <c r="DT58" s="248"/>
      <c r="DU58" s="248"/>
      <c r="DV58" s="248"/>
      <c r="DW58" s="248"/>
      <c r="DX58" s="248"/>
      <c r="DY58" s="248"/>
      <c r="DZ58" s="248"/>
      <c r="EA58" s="248"/>
      <c r="EB58" s="248"/>
      <c r="EC58" s="248"/>
      <c r="ED58" s="248"/>
      <c r="EE58" s="249"/>
      <c r="EF58" s="250"/>
      <c r="EG58" s="248"/>
      <c r="EH58" s="248"/>
      <c r="EI58" s="248"/>
      <c r="EJ58" s="248"/>
      <c r="EK58" s="248"/>
      <c r="EL58" s="248"/>
      <c r="EM58" s="248"/>
      <c r="EN58" s="248"/>
      <c r="EO58" s="248"/>
      <c r="EP58" s="248"/>
      <c r="EQ58" s="248"/>
      <c r="ER58" s="249"/>
      <c r="ES58" s="250"/>
      <c r="ET58" s="265"/>
      <c r="EU58" s="265"/>
      <c r="EV58" s="265"/>
      <c r="EW58" s="265"/>
      <c r="EX58" s="265"/>
      <c r="EY58" s="265"/>
      <c r="EZ58" s="265"/>
      <c r="FA58" s="265"/>
      <c r="FB58" s="265"/>
      <c r="FC58" s="265"/>
      <c r="FD58" s="265"/>
      <c r="FE58" s="265"/>
      <c r="FF58" s="249"/>
      <c r="FG58" s="373">
        <v>42520</v>
      </c>
      <c r="FH58" s="374"/>
      <c r="FI58" s="374"/>
      <c r="FJ58" s="374"/>
      <c r="FK58" s="374"/>
      <c r="FL58" s="374"/>
      <c r="FM58" s="374"/>
      <c r="FN58" s="374"/>
      <c r="FO58" s="374"/>
      <c r="FP58" s="374"/>
      <c r="FQ58" s="374"/>
      <c r="FR58" s="374"/>
      <c r="FS58" s="374"/>
      <c r="FT58" s="375"/>
      <c r="FU58" s="96">
        <v>1886721.31</v>
      </c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100"/>
      <c r="GJ58" s="104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6"/>
      <c r="GX58" s="104"/>
      <c r="GY58" s="105"/>
      <c r="GZ58" s="105"/>
      <c r="HA58" s="105"/>
      <c r="HB58" s="105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6"/>
      <c r="HP58" s="104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6"/>
      <c r="ID58" s="366"/>
      <c r="IE58" s="367"/>
      <c r="IF58" s="367"/>
      <c r="IG58" s="367"/>
      <c r="IH58" s="367"/>
      <c r="II58" s="367"/>
      <c r="IJ58" s="367"/>
      <c r="IK58" s="367"/>
      <c r="IL58" s="367"/>
      <c r="IM58" s="367"/>
      <c r="IN58" s="367"/>
      <c r="IO58" s="367"/>
      <c r="IP58" s="367"/>
      <c r="IQ58" s="368"/>
      <c r="IR58" s="104"/>
      <c r="IS58" s="105"/>
      <c r="IT58" s="105"/>
      <c r="IU58" s="105"/>
      <c r="IV58" s="105"/>
      <c r="IW58" s="105"/>
      <c r="IX58" s="105"/>
      <c r="IY58" s="105"/>
      <c r="IZ58" s="105"/>
      <c r="JA58" s="105"/>
      <c r="JB58" s="105"/>
      <c r="JC58" s="105"/>
      <c r="JD58" s="105"/>
      <c r="JE58" s="106"/>
      <c r="JF58" s="104"/>
      <c r="JG58" s="105"/>
      <c r="JH58" s="105"/>
      <c r="JI58" s="105"/>
      <c r="JJ58" s="105"/>
      <c r="JK58" s="105"/>
      <c r="JL58" s="105"/>
      <c r="JM58" s="105"/>
      <c r="JN58" s="105"/>
      <c r="JO58" s="105"/>
      <c r="JP58" s="105"/>
      <c r="JQ58" s="105"/>
      <c r="JR58" s="105"/>
      <c r="JS58" s="105"/>
      <c r="JT58" s="105"/>
      <c r="JU58" s="106"/>
      <c r="JV58" s="104"/>
      <c r="JW58" s="105"/>
      <c r="JX58" s="105"/>
      <c r="JY58" s="105"/>
      <c r="JZ58" s="105"/>
      <c r="KA58" s="105"/>
      <c r="KB58" s="105"/>
      <c r="KC58" s="105"/>
      <c r="KD58" s="105"/>
      <c r="KE58" s="105"/>
      <c r="KF58" s="105"/>
      <c r="KG58" s="105"/>
      <c r="KH58" s="105"/>
      <c r="KI58" s="106"/>
      <c r="KJ58" s="104"/>
      <c r="KK58" s="105"/>
      <c r="KL58" s="105"/>
      <c r="KM58" s="105"/>
      <c r="KN58" s="105"/>
      <c r="KO58" s="105"/>
      <c r="KP58" s="105"/>
      <c r="KQ58" s="105"/>
      <c r="KR58" s="105"/>
      <c r="KS58" s="105"/>
      <c r="KT58" s="105"/>
      <c r="KU58" s="105"/>
      <c r="KV58" s="105"/>
      <c r="KW58" s="106"/>
      <c r="KX58" s="104"/>
      <c r="KY58" s="105"/>
      <c r="KZ58" s="105"/>
      <c r="LA58" s="105"/>
      <c r="LB58" s="105"/>
      <c r="LC58" s="105"/>
      <c r="LD58" s="105"/>
      <c r="LE58" s="105"/>
      <c r="LF58" s="105"/>
      <c r="LG58" s="105"/>
      <c r="LH58" s="105"/>
      <c r="LI58" s="105"/>
      <c r="LJ58" s="105"/>
      <c r="LK58" s="347"/>
    </row>
    <row r="59" spans="2:323" s="5" customFormat="1" ht="18.95" customHeight="1" x14ac:dyDescent="0.25">
      <c r="B59" s="291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3"/>
      <c r="AB59" s="303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05"/>
      <c r="AQ59" s="250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9"/>
      <c r="BC59" s="186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8"/>
      <c r="BS59" s="186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8"/>
      <c r="CE59" s="250"/>
      <c r="CF59" s="248"/>
      <c r="CG59" s="248"/>
      <c r="CH59" s="248"/>
      <c r="CI59" s="248"/>
      <c r="CJ59" s="248"/>
      <c r="CK59" s="248"/>
      <c r="CL59" s="248"/>
      <c r="CM59" s="248"/>
      <c r="CN59" s="248"/>
      <c r="CO59" s="248"/>
      <c r="CP59" s="248"/>
      <c r="CQ59" s="248"/>
      <c r="CR59" s="248"/>
      <c r="CS59" s="249"/>
      <c r="CT59" s="250"/>
      <c r="CU59" s="248"/>
      <c r="CV59" s="248"/>
      <c r="CW59" s="248"/>
      <c r="CX59" s="248"/>
      <c r="CY59" s="248"/>
      <c r="CZ59" s="248"/>
      <c r="DA59" s="248"/>
      <c r="DB59" s="248"/>
      <c r="DC59" s="248"/>
      <c r="DD59" s="249"/>
      <c r="DE59" s="104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6"/>
      <c r="DQ59" s="250"/>
      <c r="DR59" s="248"/>
      <c r="DS59" s="248"/>
      <c r="DT59" s="248"/>
      <c r="DU59" s="248"/>
      <c r="DV59" s="248"/>
      <c r="DW59" s="248"/>
      <c r="DX59" s="248"/>
      <c r="DY59" s="248"/>
      <c r="DZ59" s="248"/>
      <c r="EA59" s="248"/>
      <c r="EB59" s="248"/>
      <c r="EC59" s="248"/>
      <c r="ED59" s="248"/>
      <c r="EE59" s="249"/>
      <c r="EF59" s="250"/>
      <c r="EG59" s="248"/>
      <c r="EH59" s="248"/>
      <c r="EI59" s="248"/>
      <c r="EJ59" s="248"/>
      <c r="EK59" s="248"/>
      <c r="EL59" s="248"/>
      <c r="EM59" s="248"/>
      <c r="EN59" s="248"/>
      <c r="EO59" s="248"/>
      <c r="EP59" s="248"/>
      <c r="EQ59" s="248"/>
      <c r="ER59" s="249"/>
      <c r="ES59" s="250"/>
      <c r="ET59" s="265"/>
      <c r="EU59" s="265"/>
      <c r="EV59" s="265"/>
      <c r="EW59" s="265"/>
      <c r="EX59" s="265"/>
      <c r="EY59" s="265"/>
      <c r="EZ59" s="265"/>
      <c r="FA59" s="265"/>
      <c r="FB59" s="265"/>
      <c r="FC59" s="265"/>
      <c r="FD59" s="265"/>
      <c r="FE59" s="265"/>
      <c r="FF59" s="249"/>
      <c r="FG59" s="376">
        <v>42549</v>
      </c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1"/>
      <c r="FU59" s="128">
        <v>1949612.02</v>
      </c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30"/>
      <c r="GJ59" s="104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6"/>
      <c r="GX59" s="104"/>
      <c r="GY59" s="105"/>
      <c r="GZ59" s="105"/>
      <c r="HA59" s="105"/>
      <c r="HB59" s="105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6"/>
      <c r="HP59" s="104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6"/>
      <c r="ID59" s="366"/>
      <c r="IE59" s="367"/>
      <c r="IF59" s="367"/>
      <c r="IG59" s="367"/>
      <c r="IH59" s="367"/>
      <c r="II59" s="367"/>
      <c r="IJ59" s="367"/>
      <c r="IK59" s="367"/>
      <c r="IL59" s="367"/>
      <c r="IM59" s="367"/>
      <c r="IN59" s="367"/>
      <c r="IO59" s="367"/>
      <c r="IP59" s="367"/>
      <c r="IQ59" s="368"/>
      <c r="IR59" s="104"/>
      <c r="IS59" s="105"/>
      <c r="IT59" s="105"/>
      <c r="IU59" s="105"/>
      <c r="IV59" s="105"/>
      <c r="IW59" s="105"/>
      <c r="IX59" s="105"/>
      <c r="IY59" s="105"/>
      <c r="IZ59" s="105"/>
      <c r="JA59" s="105"/>
      <c r="JB59" s="105"/>
      <c r="JC59" s="105"/>
      <c r="JD59" s="105"/>
      <c r="JE59" s="106"/>
      <c r="JF59" s="104"/>
      <c r="JG59" s="105"/>
      <c r="JH59" s="105"/>
      <c r="JI59" s="105"/>
      <c r="JJ59" s="105"/>
      <c r="JK59" s="105"/>
      <c r="JL59" s="105"/>
      <c r="JM59" s="105"/>
      <c r="JN59" s="105"/>
      <c r="JO59" s="105"/>
      <c r="JP59" s="105"/>
      <c r="JQ59" s="105"/>
      <c r="JR59" s="105"/>
      <c r="JS59" s="105"/>
      <c r="JT59" s="105"/>
      <c r="JU59" s="106"/>
      <c r="JV59" s="104"/>
      <c r="JW59" s="105"/>
      <c r="JX59" s="105"/>
      <c r="JY59" s="105"/>
      <c r="JZ59" s="105"/>
      <c r="KA59" s="105"/>
      <c r="KB59" s="105"/>
      <c r="KC59" s="105"/>
      <c r="KD59" s="105"/>
      <c r="KE59" s="105"/>
      <c r="KF59" s="105"/>
      <c r="KG59" s="105"/>
      <c r="KH59" s="105"/>
      <c r="KI59" s="106"/>
      <c r="KJ59" s="104"/>
      <c r="KK59" s="105"/>
      <c r="KL59" s="105"/>
      <c r="KM59" s="105"/>
      <c r="KN59" s="105"/>
      <c r="KO59" s="105"/>
      <c r="KP59" s="105"/>
      <c r="KQ59" s="105"/>
      <c r="KR59" s="105"/>
      <c r="KS59" s="105"/>
      <c r="KT59" s="105"/>
      <c r="KU59" s="105"/>
      <c r="KV59" s="105"/>
      <c r="KW59" s="106"/>
      <c r="KX59" s="104"/>
      <c r="KY59" s="105"/>
      <c r="KZ59" s="105"/>
      <c r="LA59" s="105"/>
      <c r="LB59" s="105"/>
      <c r="LC59" s="105"/>
      <c r="LD59" s="105"/>
      <c r="LE59" s="105"/>
      <c r="LF59" s="105"/>
      <c r="LG59" s="105"/>
      <c r="LH59" s="105"/>
      <c r="LI59" s="105"/>
      <c r="LJ59" s="105"/>
      <c r="LK59" s="347"/>
    </row>
    <row r="60" spans="2:323" s="5" customFormat="1" ht="18.95" customHeight="1" x14ac:dyDescent="0.25">
      <c r="B60" s="291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3"/>
      <c r="AB60" s="303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05"/>
      <c r="AQ60" s="250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9"/>
      <c r="BC60" s="186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8"/>
      <c r="BS60" s="186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8"/>
      <c r="CE60" s="250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9"/>
      <c r="CT60" s="250"/>
      <c r="CU60" s="248"/>
      <c r="CV60" s="248"/>
      <c r="CW60" s="248"/>
      <c r="CX60" s="248"/>
      <c r="CY60" s="248"/>
      <c r="CZ60" s="248"/>
      <c r="DA60" s="248"/>
      <c r="DB60" s="248"/>
      <c r="DC60" s="248"/>
      <c r="DD60" s="249"/>
      <c r="DE60" s="104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6"/>
      <c r="DQ60" s="250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9"/>
      <c r="EF60" s="250"/>
      <c r="EG60" s="248"/>
      <c r="EH60" s="248"/>
      <c r="EI60" s="248"/>
      <c r="EJ60" s="248"/>
      <c r="EK60" s="248"/>
      <c r="EL60" s="248"/>
      <c r="EM60" s="248"/>
      <c r="EN60" s="248"/>
      <c r="EO60" s="248"/>
      <c r="EP60" s="248"/>
      <c r="EQ60" s="248"/>
      <c r="ER60" s="249"/>
      <c r="ES60" s="250"/>
      <c r="ET60" s="265"/>
      <c r="EU60" s="265"/>
      <c r="EV60" s="265"/>
      <c r="EW60" s="265"/>
      <c r="EX60" s="265"/>
      <c r="EY60" s="265"/>
      <c r="EZ60" s="265"/>
      <c r="FA60" s="265"/>
      <c r="FB60" s="265"/>
      <c r="FC60" s="265"/>
      <c r="FD60" s="265"/>
      <c r="FE60" s="265"/>
      <c r="FF60" s="249"/>
      <c r="FG60" s="90">
        <v>42579</v>
      </c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8"/>
      <c r="FU60" s="76">
        <v>1886721.31</v>
      </c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8"/>
      <c r="GJ60" s="104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6"/>
      <c r="GX60" s="104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6"/>
      <c r="HP60" s="104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6"/>
      <c r="ID60" s="366"/>
      <c r="IE60" s="367"/>
      <c r="IF60" s="367"/>
      <c r="IG60" s="367"/>
      <c r="IH60" s="367"/>
      <c r="II60" s="367"/>
      <c r="IJ60" s="367"/>
      <c r="IK60" s="367"/>
      <c r="IL60" s="367"/>
      <c r="IM60" s="367"/>
      <c r="IN60" s="367"/>
      <c r="IO60" s="367"/>
      <c r="IP60" s="367"/>
      <c r="IQ60" s="368"/>
      <c r="IR60" s="104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6"/>
      <c r="JF60" s="104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6"/>
      <c r="JV60" s="104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6"/>
      <c r="KJ60" s="104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6"/>
      <c r="KX60" s="104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347"/>
    </row>
    <row r="61" spans="2:323" s="5" customFormat="1" ht="18.95" customHeight="1" x14ac:dyDescent="0.25">
      <c r="B61" s="291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3"/>
      <c r="AB61" s="303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05"/>
      <c r="AQ61" s="250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9"/>
      <c r="BC61" s="186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8"/>
      <c r="BS61" s="186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8"/>
      <c r="CE61" s="250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9"/>
      <c r="CT61" s="250"/>
      <c r="CU61" s="248"/>
      <c r="CV61" s="248"/>
      <c r="CW61" s="248"/>
      <c r="CX61" s="248"/>
      <c r="CY61" s="248"/>
      <c r="CZ61" s="248"/>
      <c r="DA61" s="248"/>
      <c r="DB61" s="248"/>
      <c r="DC61" s="248"/>
      <c r="DD61" s="249"/>
      <c r="DE61" s="104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6"/>
      <c r="DQ61" s="250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9"/>
      <c r="EF61" s="250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9"/>
      <c r="ES61" s="250"/>
      <c r="ET61" s="265"/>
      <c r="EU61" s="265"/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49"/>
      <c r="FG61" s="90">
        <v>42611</v>
      </c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8"/>
      <c r="FU61" s="76">
        <v>1949612.02</v>
      </c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8"/>
      <c r="GJ61" s="104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6"/>
      <c r="GX61" s="104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6"/>
      <c r="HP61" s="104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6"/>
      <c r="ID61" s="366"/>
      <c r="IE61" s="367"/>
      <c r="IF61" s="367"/>
      <c r="IG61" s="367"/>
      <c r="IH61" s="367"/>
      <c r="II61" s="367"/>
      <c r="IJ61" s="367"/>
      <c r="IK61" s="367"/>
      <c r="IL61" s="367"/>
      <c r="IM61" s="367"/>
      <c r="IN61" s="367"/>
      <c r="IO61" s="367"/>
      <c r="IP61" s="367"/>
      <c r="IQ61" s="368"/>
      <c r="IR61" s="104"/>
      <c r="IS61" s="105"/>
      <c r="IT61" s="105"/>
      <c r="IU61" s="105"/>
      <c r="IV61" s="105"/>
      <c r="IW61" s="105"/>
      <c r="IX61" s="105"/>
      <c r="IY61" s="105"/>
      <c r="IZ61" s="105"/>
      <c r="JA61" s="105"/>
      <c r="JB61" s="105"/>
      <c r="JC61" s="105"/>
      <c r="JD61" s="105"/>
      <c r="JE61" s="106"/>
      <c r="JF61" s="104"/>
      <c r="JG61" s="105"/>
      <c r="JH61" s="105"/>
      <c r="JI61" s="105"/>
      <c r="JJ61" s="105"/>
      <c r="JK61" s="105"/>
      <c r="JL61" s="105"/>
      <c r="JM61" s="105"/>
      <c r="JN61" s="105"/>
      <c r="JO61" s="105"/>
      <c r="JP61" s="105"/>
      <c r="JQ61" s="105"/>
      <c r="JR61" s="105"/>
      <c r="JS61" s="105"/>
      <c r="JT61" s="105"/>
      <c r="JU61" s="106"/>
      <c r="JV61" s="104"/>
      <c r="JW61" s="105"/>
      <c r="JX61" s="105"/>
      <c r="JY61" s="105"/>
      <c r="JZ61" s="105"/>
      <c r="KA61" s="105"/>
      <c r="KB61" s="105"/>
      <c r="KC61" s="105"/>
      <c r="KD61" s="105"/>
      <c r="KE61" s="105"/>
      <c r="KF61" s="105"/>
      <c r="KG61" s="105"/>
      <c r="KH61" s="105"/>
      <c r="KI61" s="106"/>
      <c r="KJ61" s="104"/>
      <c r="KK61" s="105"/>
      <c r="KL61" s="105"/>
      <c r="KM61" s="105"/>
      <c r="KN61" s="105"/>
      <c r="KO61" s="105"/>
      <c r="KP61" s="105"/>
      <c r="KQ61" s="105"/>
      <c r="KR61" s="105"/>
      <c r="KS61" s="105"/>
      <c r="KT61" s="105"/>
      <c r="KU61" s="105"/>
      <c r="KV61" s="105"/>
      <c r="KW61" s="106"/>
      <c r="KX61" s="104"/>
      <c r="KY61" s="105"/>
      <c r="KZ61" s="105"/>
      <c r="LA61" s="105"/>
      <c r="LB61" s="105"/>
      <c r="LC61" s="105"/>
      <c r="LD61" s="105"/>
      <c r="LE61" s="105"/>
      <c r="LF61" s="105"/>
      <c r="LG61" s="105"/>
      <c r="LH61" s="105"/>
      <c r="LI61" s="105"/>
      <c r="LJ61" s="105"/>
      <c r="LK61" s="347"/>
    </row>
    <row r="62" spans="2:323" s="5" customFormat="1" ht="18.95" customHeight="1" x14ac:dyDescent="0.25">
      <c r="B62" s="291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3"/>
      <c r="AB62" s="303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05"/>
      <c r="AQ62" s="250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9"/>
      <c r="BC62" s="186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8"/>
      <c r="BS62" s="186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8"/>
      <c r="CE62" s="250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9"/>
      <c r="CT62" s="250"/>
      <c r="CU62" s="248"/>
      <c r="CV62" s="248"/>
      <c r="CW62" s="248"/>
      <c r="CX62" s="248"/>
      <c r="CY62" s="248"/>
      <c r="CZ62" s="248"/>
      <c r="DA62" s="248"/>
      <c r="DB62" s="248"/>
      <c r="DC62" s="248"/>
      <c r="DD62" s="249"/>
      <c r="DE62" s="104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6"/>
      <c r="DQ62" s="250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9"/>
      <c r="EF62" s="250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9"/>
      <c r="ES62" s="250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49"/>
      <c r="FG62" s="90">
        <v>42641</v>
      </c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8"/>
      <c r="FU62" s="76">
        <v>1949612.02</v>
      </c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8"/>
      <c r="GJ62" s="104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6"/>
      <c r="GX62" s="104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6"/>
      <c r="HP62" s="104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6"/>
      <c r="ID62" s="366"/>
      <c r="IE62" s="367"/>
      <c r="IF62" s="367"/>
      <c r="IG62" s="367"/>
      <c r="IH62" s="367"/>
      <c r="II62" s="367"/>
      <c r="IJ62" s="367"/>
      <c r="IK62" s="367"/>
      <c r="IL62" s="367"/>
      <c r="IM62" s="367"/>
      <c r="IN62" s="367"/>
      <c r="IO62" s="367"/>
      <c r="IP62" s="367"/>
      <c r="IQ62" s="368"/>
      <c r="IR62" s="104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6"/>
      <c r="JF62" s="104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6"/>
      <c r="JV62" s="104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6"/>
      <c r="KJ62" s="104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6"/>
      <c r="KX62" s="104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347"/>
    </row>
    <row r="63" spans="2:323" s="5" customFormat="1" ht="18.95" customHeight="1" x14ac:dyDescent="0.25">
      <c r="B63" s="291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3"/>
      <c r="AB63" s="303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05"/>
      <c r="AQ63" s="250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9"/>
      <c r="BC63" s="186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8"/>
      <c r="BS63" s="186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8"/>
      <c r="CE63" s="250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9"/>
      <c r="CT63" s="250"/>
      <c r="CU63" s="248"/>
      <c r="CV63" s="248"/>
      <c r="CW63" s="248"/>
      <c r="CX63" s="248"/>
      <c r="CY63" s="248"/>
      <c r="CZ63" s="248"/>
      <c r="DA63" s="248"/>
      <c r="DB63" s="248"/>
      <c r="DC63" s="248"/>
      <c r="DD63" s="249"/>
      <c r="DE63" s="104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6"/>
      <c r="DQ63" s="250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9"/>
      <c r="EF63" s="250"/>
      <c r="EG63" s="248"/>
      <c r="EH63" s="248"/>
      <c r="EI63" s="248"/>
      <c r="EJ63" s="248"/>
      <c r="EK63" s="248"/>
      <c r="EL63" s="248"/>
      <c r="EM63" s="248"/>
      <c r="EN63" s="248"/>
      <c r="EO63" s="248"/>
      <c r="EP63" s="248"/>
      <c r="EQ63" s="248"/>
      <c r="ER63" s="249"/>
      <c r="ES63" s="250"/>
      <c r="ET63" s="265"/>
      <c r="EU63" s="265"/>
      <c r="EV63" s="265"/>
      <c r="EW63" s="265"/>
      <c r="EX63" s="265"/>
      <c r="EY63" s="265"/>
      <c r="EZ63" s="265"/>
      <c r="FA63" s="265"/>
      <c r="FB63" s="265"/>
      <c r="FC63" s="265"/>
      <c r="FD63" s="265"/>
      <c r="FE63" s="265"/>
      <c r="FF63" s="249"/>
      <c r="FG63" s="90">
        <v>42671</v>
      </c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8"/>
      <c r="FU63" s="76">
        <v>1886721.31</v>
      </c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8"/>
      <c r="GJ63" s="104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6"/>
      <c r="GX63" s="104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6"/>
      <c r="HP63" s="104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6"/>
      <c r="ID63" s="366"/>
      <c r="IE63" s="367"/>
      <c r="IF63" s="367"/>
      <c r="IG63" s="367"/>
      <c r="IH63" s="367"/>
      <c r="II63" s="367"/>
      <c r="IJ63" s="367"/>
      <c r="IK63" s="367"/>
      <c r="IL63" s="367"/>
      <c r="IM63" s="367"/>
      <c r="IN63" s="367"/>
      <c r="IO63" s="367"/>
      <c r="IP63" s="367"/>
      <c r="IQ63" s="368"/>
      <c r="IR63" s="104"/>
      <c r="IS63" s="105"/>
      <c r="IT63" s="105"/>
      <c r="IU63" s="105"/>
      <c r="IV63" s="105"/>
      <c r="IW63" s="105"/>
      <c r="IX63" s="105"/>
      <c r="IY63" s="105"/>
      <c r="IZ63" s="105"/>
      <c r="JA63" s="105"/>
      <c r="JB63" s="105"/>
      <c r="JC63" s="105"/>
      <c r="JD63" s="105"/>
      <c r="JE63" s="106"/>
      <c r="JF63" s="104"/>
      <c r="JG63" s="105"/>
      <c r="JH63" s="105"/>
      <c r="JI63" s="105"/>
      <c r="JJ63" s="105"/>
      <c r="JK63" s="105"/>
      <c r="JL63" s="105"/>
      <c r="JM63" s="105"/>
      <c r="JN63" s="105"/>
      <c r="JO63" s="105"/>
      <c r="JP63" s="105"/>
      <c r="JQ63" s="105"/>
      <c r="JR63" s="105"/>
      <c r="JS63" s="105"/>
      <c r="JT63" s="105"/>
      <c r="JU63" s="106"/>
      <c r="JV63" s="104"/>
      <c r="JW63" s="105"/>
      <c r="JX63" s="105"/>
      <c r="JY63" s="105"/>
      <c r="JZ63" s="105"/>
      <c r="KA63" s="105"/>
      <c r="KB63" s="105"/>
      <c r="KC63" s="105"/>
      <c r="KD63" s="105"/>
      <c r="KE63" s="105"/>
      <c r="KF63" s="105"/>
      <c r="KG63" s="105"/>
      <c r="KH63" s="105"/>
      <c r="KI63" s="106"/>
      <c r="KJ63" s="104"/>
      <c r="KK63" s="105"/>
      <c r="KL63" s="105"/>
      <c r="KM63" s="105"/>
      <c r="KN63" s="105"/>
      <c r="KO63" s="105"/>
      <c r="KP63" s="105"/>
      <c r="KQ63" s="105"/>
      <c r="KR63" s="105"/>
      <c r="KS63" s="105"/>
      <c r="KT63" s="105"/>
      <c r="KU63" s="105"/>
      <c r="KV63" s="105"/>
      <c r="KW63" s="106"/>
      <c r="KX63" s="104"/>
      <c r="KY63" s="105"/>
      <c r="KZ63" s="105"/>
      <c r="LA63" s="105"/>
      <c r="LB63" s="105"/>
      <c r="LC63" s="105"/>
      <c r="LD63" s="105"/>
      <c r="LE63" s="105"/>
      <c r="LF63" s="105"/>
      <c r="LG63" s="105"/>
      <c r="LH63" s="105"/>
      <c r="LI63" s="105"/>
      <c r="LJ63" s="105"/>
      <c r="LK63" s="347"/>
    </row>
    <row r="64" spans="2:323" s="5" customFormat="1" ht="18.95" customHeight="1" x14ac:dyDescent="0.25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3"/>
      <c r="AB64" s="303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05"/>
      <c r="AQ64" s="250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9"/>
      <c r="BC64" s="186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8"/>
      <c r="BS64" s="186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8"/>
      <c r="CE64" s="250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9"/>
      <c r="CT64" s="250"/>
      <c r="CU64" s="248"/>
      <c r="CV64" s="248"/>
      <c r="CW64" s="248"/>
      <c r="CX64" s="248"/>
      <c r="CY64" s="248"/>
      <c r="CZ64" s="248"/>
      <c r="DA64" s="248"/>
      <c r="DB64" s="248"/>
      <c r="DC64" s="248"/>
      <c r="DD64" s="249"/>
      <c r="DE64" s="104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6"/>
      <c r="DQ64" s="250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9"/>
      <c r="EF64" s="250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9"/>
      <c r="ES64" s="250"/>
      <c r="ET64" s="265"/>
      <c r="EU64" s="265"/>
      <c r="EV64" s="265"/>
      <c r="EW64" s="265"/>
      <c r="EX64" s="265"/>
      <c r="EY64" s="265"/>
      <c r="EZ64" s="265"/>
      <c r="FA64" s="265"/>
      <c r="FB64" s="265"/>
      <c r="FC64" s="265"/>
      <c r="FD64" s="265"/>
      <c r="FE64" s="265"/>
      <c r="FF64" s="249"/>
      <c r="FG64" s="90">
        <v>42702</v>
      </c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8"/>
      <c r="FU64" s="76">
        <v>1949612.02</v>
      </c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8"/>
      <c r="GJ64" s="104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6"/>
      <c r="GX64" s="104"/>
      <c r="GY64" s="105"/>
      <c r="GZ64" s="105"/>
      <c r="HA64" s="105"/>
      <c r="HB64" s="105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6"/>
      <c r="HP64" s="104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6"/>
      <c r="ID64" s="366"/>
      <c r="IE64" s="367"/>
      <c r="IF64" s="367"/>
      <c r="IG64" s="367"/>
      <c r="IH64" s="367"/>
      <c r="II64" s="367"/>
      <c r="IJ64" s="367"/>
      <c r="IK64" s="367"/>
      <c r="IL64" s="367"/>
      <c r="IM64" s="367"/>
      <c r="IN64" s="367"/>
      <c r="IO64" s="367"/>
      <c r="IP64" s="367"/>
      <c r="IQ64" s="368"/>
      <c r="IR64" s="104"/>
      <c r="IS64" s="105"/>
      <c r="IT64" s="105"/>
      <c r="IU64" s="105"/>
      <c r="IV64" s="105"/>
      <c r="IW64" s="105"/>
      <c r="IX64" s="105"/>
      <c r="IY64" s="105"/>
      <c r="IZ64" s="105"/>
      <c r="JA64" s="105"/>
      <c r="JB64" s="105"/>
      <c r="JC64" s="105"/>
      <c r="JD64" s="105"/>
      <c r="JE64" s="106"/>
      <c r="JF64" s="104"/>
      <c r="JG64" s="105"/>
      <c r="JH64" s="105"/>
      <c r="JI64" s="105"/>
      <c r="JJ64" s="105"/>
      <c r="JK64" s="105"/>
      <c r="JL64" s="105"/>
      <c r="JM64" s="105"/>
      <c r="JN64" s="105"/>
      <c r="JO64" s="105"/>
      <c r="JP64" s="105"/>
      <c r="JQ64" s="105"/>
      <c r="JR64" s="105"/>
      <c r="JS64" s="105"/>
      <c r="JT64" s="105"/>
      <c r="JU64" s="106"/>
      <c r="JV64" s="104"/>
      <c r="JW64" s="105"/>
      <c r="JX64" s="105"/>
      <c r="JY64" s="105"/>
      <c r="JZ64" s="105"/>
      <c r="KA64" s="105"/>
      <c r="KB64" s="105"/>
      <c r="KC64" s="105"/>
      <c r="KD64" s="105"/>
      <c r="KE64" s="105"/>
      <c r="KF64" s="105"/>
      <c r="KG64" s="105"/>
      <c r="KH64" s="105"/>
      <c r="KI64" s="106"/>
      <c r="KJ64" s="104"/>
      <c r="KK64" s="105"/>
      <c r="KL64" s="105"/>
      <c r="KM64" s="105"/>
      <c r="KN64" s="105"/>
      <c r="KO64" s="105"/>
      <c r="KP64" s="105"/>
      <c r="KQ64" s="105"/>
      <c r="KR64" s="105"/>
      <c r="KS64" s="105"/>
      <c r="KT64" s="105"/>
      <c r="KU64" s="105"/>
      <c r="KV64" s="105"/>
      <c r="KW64" s="106"/>
      <c r="KX64" s="104"/>
      <c r="KY64" s="105"/>
      <c r="KZ64" s="105"/>
      <c r="LA64" s="105"/>
      <c r="LB64" s="105"/>
      <c r="LC64" s="105"/>
      <c r="LD64" s="105"/>
      <c r="LE64" s="105"/>
      <c r="LF64" s="105"/>
      <c r="LG64" s="105"/>
      <c r="LH64" s="105"/>
      <c r="LI64" s="105"/>
      <c r="LJ64" s="105"/>
      <c r="LK64" s="347"/>
    </row>
    <row r="65" spans="2:323" s="5" customFormat="1" ht="18.95" customHeight="1" x14ac:dyDescent="0.25">
      <c r="B65" s="291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3"/>
      <c r="AB65" s="303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05"/>
      <c r="AQ65" s="461"/>
      <c r="AR65" s="462"/>
      <c r="AS65" s="462"/>
      <c r="AT65" s="462"/>
      <c r="AU65" s="462"/>
      <c r="AV65" s="462"/>
      <c r="AW65" s="462"/>
      <c r="AX65" s="462"/>
      <c r="AY65" s="462"/>
      <c r="AZ65" s="462"/>
      <c r="BA65" s="462"/>
      <c r="BB65" s="463"/>
      <c r="BC65" s="222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4"/>
      <c r="BS65" s="222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4"/>
      <c r="CE65" s="461"/>
      <c r="CF65" s="462"/>
      <c r="CG65" s="462"/>
      <c r="CH65" s="462"/>
      <c r="CI65" s="462"/>
      <c r="CJ65" s="462"/>
      <c r="CK65" s="462"/>
      <c r="CL65" s="462"/>
      <c r="CM65" s="462"/>
      <c r="CN65" s="462"/>
      <c r="CO65" s="462"/>
      <c r="CP65" s="462"/>
      <c r="CQ65" s="462"/>
      <c r="CR65" s="462"/>
      <c r="CS65" s="463"/>
      <c r="CT65" s="461"/>
      <c r="CU65" s="462"/>
      <c r="CV65" s="462"/>
      <c r="CW65" s="462"/>
      <c r="CX65" s="462"/>
      <c r="CY65" s="462"/>
      <c r="CZ65" s="462"/>
      <c r="DA65" s="462"/>
      <c r="DB65" s="462"/>
      <c r="DC65" s="462"/>
      <c r="DD65" s="463"/>
      <c r="DE65" s="107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9"/>
      <c r="DQ65" s="461"/>
      <c r="DR65" s="462"/>
      <c r="DS65" s="462"/>
      <c r="DT65" s="462"/>
      <c r="DU65" s="462"/>
      <c r="DV65" s="462"/>
      <c r="DW65" s="462"/>
      <c r="DX65" s="462"/>
      <c r="DY65" s="462"/>
      <c r="DZ65" s="462"/>
      <c r="EA65" s="462"/>
      <c r="EB65" s="462"/>
      <c r="EC65" s="462"/>
      <c r="ED65" s="462"/>
      <c r="EE65" s="463"/>
      <c r="EF65" s="461"/>
      <c r="EG65" s="462"/>
      <c r="EH65" s="462"/>
      <c r="EI65" s="462"/>
      <c r="EJ65" s="462"/>
      <c r="EK65" s="462"/>
      <c r="EL65" s="462"/>
      <c r="EM65" s="462"/>
      <c r="EN65" s="462"/>
      <c r="EO65" s="462"/>
      <c r="EP65" s="462"/>
      <c r="EQ65" s="462"/>
      <c r="ER65" s="463"/>
      <c r="ES65" s="250"/>
      <c r="ET65" s="265"/>
      <c r="EU65" s="265"/>
      <c r="EV65" s="265"/>
      <c r="EW65" s="265"/>
      <c r="EX65" s="265"/>
      <c r="EY65" s="265"/>
      <c r="EZ65" s="265"/>
      <c r="FA65" s="265"/>
      <c r="FB65" s="265"/>
      <c r="FC65" s="265"/>
      <c r="FD65" s="265"/>
      <c r="FE65" s="265"/>
      <c r="FF65" s="249"/>
      <c r="FG65" s="90">
        <v>42732</v>
      </c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8"/>
      <c r="FU65" s="76">
        <v>1886721.31</v>
      </c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8"/>
      <c r="GJ65" s="107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9"/>
      <c r="GX65" s="107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9"/>
      <c r="HP65" s="107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9"/>
      <c r="ID65" s="107"/>
      <c r="IE65" s="108"/>
      <c r="IF65" s="108"/>
      <c r="IG65" s="108"/>
      <c r="IH65" s="108"/>
      <c r="II65" s="108"/>
      <c r="IJ65" s="108"/>
      <c r="IK65" s="108"/>
      <c r="IL65" s="108"/>
      <c r="IM65" s="108"/>
      <c r="IN65" s="108"/>
      <c r="IO65" s="108"/>
      <c r="IP65" s="108"/>
      <c r="IQ65" s="109"/>
      <c r="IR65" s="107"/>
      <c r="IS65" s="108"/>
      <c r="IT65" s="108"/>
      <c r="IU65" s="108"/>
      <c r="IV65" s="108"/>
      <c r="IW65" s="108"/>
      <c r="IX65" s="108"/>
      <c r="IY65" s="108"/>
      <c r="IZ65" s="108"/>
      <c r="JA65" s="108"/>
      <c r="JB65" s="108"/>
      <c r="JC65" s="108"/>
      <c r="JD65" s="108"/>
      <c r="JE65" s="109"/>
      <c r="JF65" s="107"/>
      <c r="JG65" s="108"/>
      <c r="JH65" s="108"/>
      <c r="JI65" s="108"/>
      <c r="JJ65" s="108"/>
      <c r="JK65" s="108"/>
      <c r="JL65" s="108"/>
      <c r="JM65" s="108"/>
      <c r="JN65" s="108"/>
      <c r="JO65" s="108"/>
      <c r="JP65" s="108"/>
      <c r="JQ65" s="108"/>
      <c r="JR65" s="108"/>
      <c r="JS65" s="108"/>
      <c r="JT65" s="108"/>
      <c r="JU65" s="109"/>
      <c r="JV65" s="107"/>
      <c r="JW65" s="108"/>
      <c r="JX65" s="108"/>
      <c r="JY65" s="108"/>
      <c r="JZ65" s="108"/>
      <c r="KA65" s="108"/>
      <c r="KB65" s="108"/>
      <c r="KC65" s="108"/>
      <c r="KD65" s="108"/>
      <c r="KE65" s="108"/>
      <c r="KF65" s="108"/>
      <c r="KG65" s="108"/>
      <c r="KH65" s="108"/>
      <c r="KI65" s="109"/>
      <c r="KJ65" s="107"/>
      <c r="KK65" s="108"/>
      <c r="KL65" s="108"/>
      <c r="KM65" s="108"/>
      <c r="KN65" s="108"/>
      <c r="KO65" s="108"/>
      <c r="KP65" s="108"/>
      <c r="KQ65" s="108"/>
      <c r="KR65" s="108"/>
      <c r="KS65" s="108"/>
      <c r="KT65" s="108"/>
      <c r="KU65" s="108"/>
      <c r="KV65" s="108"/>
      <c r="KW65" s="109"/>
      <c r="KX65" s="107"/>
      <c r="KY65" s="108"/>
      <c r="KZ65" s="108"/>
      <c r="LA65" s="108"/>
      <c r="LB65" s="108"/>
      <c r="LC65" s="108"/>
      <c r="LD65" s="108"/>
      <c r="LE65" s="108"/>
      <c r="LF65" s="108"/>
      <c r="LG65" s="108"/>
      <c r="LH65" s="108"/>
      <c r="LI65" s="108"/>
      <c r="LJ65" s="108"/>
      <c r="LK65" s="471"/>
    </row>
    <row r="66" spans="2:323" s="5" customFormat="1" ht="18.95" customHeight="1" x14ac:dyDescent="0.25">
      <c r="B66" s="291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3"/>
      <c r="AB66" s="303"/>
      <c r="AC66" s="340"/>
      <c r="AD66" s="340"/>
      <c r="AE66" s="340"/>
      <c r="AF66" s="340"/>
      <c r="AG66" s="340"/>
      <c r="AH66" s="340"/>
      <c r="AI66" s="340"/>
      <c r="AJ66" s="340"/>
      <c r="AK66" s="340"/>
      <c r="AL66" s="340"/>
      <c r="AM66" s="340"/>
      <c r="AN66" s="340"/>
      <c r="AO66" s="340"/>
      <c r="AP66" s="305"/>
      <c r="AQ66" s="439" t="s">
        <v>46</v>
      </c>
      <c r="AR66" s="440"/>
      <c r="AS66" s="440"/>
      <c r="AT66" s="440"/>
      <c r="AU66" s="440"/>
      <c r="AV66" s="440"/>
      <c r="AW66" s="440"/>
      <c r="AX66" s="440"/>
      <c r="AY66" s="440"/>
      <c r="AZ66" s="440"/>
      <c r="BA66" s="440"/>
      <c r="BB66" s="441"/>
      <c r="BC66" s="439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1"/>
      <c r="BS66" s="439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1"/>
      <c r="CE66" s="466" t="s">
        <v>29</v>
      </c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1"/>
      <c r="CT66" s="467" t="s">
        <v>30</v>
      </c>
      <c r="CU66" s="440"/>
      <c r="CV66" s="440"/>
      <c r="CW66" s="440"/>
      <c r="CX66" s="440"/>
      <c r="CY66" s="440"/>
      <c r="CZ66" s="440"/>
      <c r="DA66" s="440"/>
      <c r="DB66" s="440"/>
      <c r="DC66" s="440"/>
      <c r="DD66" s="441"/>
      <c r="DE66" s="460" t="s">
        <v>43</v>
      </c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3"/>
      <c r="DQ66" s="467">
        <v>11.509</v>
      </c>
      <c r="DR66" s="440"/>
      <c r="DS66" s="440"/>
      <c r="DT66" s="440"/>
      <c r="DU66" s="440"/>
      <c r="DV66" s="440"/>
      <c r="DW66" s="440"/>
      <c r="DX66" s="440"/>
      <c r="DY66" s="440"/>
      <c r="DZ66" s="440"/>
      <c r="EA66" s="440"/>
      <c r="EB66" s="440"/>
      <c r="EC66" s="440"/>
      <c r="ED66" s="440"/>
      <c r="EE66" s="441"/>
      <c r="EF66" s="453" t="s">
        <v>41</v>
      </c>
      <c r="EG66" s="440"/>
      <c r="EH66" s="440"/>
      <c r="EI66" s="440"/>
      <c r="EJ66" s="440"/>
      <c r="EK66" s="440"/>
      <c r="EL66" s="440"/>
      <c r="EM66" s="440"/>
      <c r="EN66" s="440"/>
      <c r="EO66" s="440"/>
      <c r="EP66" s="440"/>
      <c r="EQ66" s="440"/>
      <c r="ER66" s="441"/>
      <c r="ES66" s="250"/>
      <c r="ET66" s="265"/>
      <c r="EU66" s="265"/>
      <c r="EV66" s="265"/>
      <c r="EW66" s="265"/>
      <c r="EX66" s="265"/>
      <c r="EY66" s="265"/>
      <c r="EZ66" s="265"/>
      <c r="FA66" s="265"/>
      <c r="FB66" s="265"/>
      <c r="FC66" s="265"/>
      <c r="FD66" s="265"/>
      <c r="FE66" s="265"/>
      <c r="FF66" s="249"/>
      <c r="FG66" s="376">
        <v>42488</v>
      </c>
      <c r="FH66" s="411"/>
      <c r="FI66" s="411"/>
      <c r="FJ66" s="411"/>
      <c r="FK66" s="411"/>
      <c r="FL66" s="411"/>
      <c r="FM66" s="411"/>
      <c r="FN66" s="411"/>
      <c r="FO66" s="411"/>
      <c r="FP66" s="411"/>
      <c r="FQ66" s="411"/>
      <c r="FR66" s="411"/>
      <c r="FS66" s="411"/>
      <c r="FT66" s="412"/>
      <c r="FU66" s="128">
        <v>3144535.52</v>
      </c>
      <c r="FV66" s="208"/>
      <c r="FW66" s="208"/>
      <c r="FX66" s="208"/>
      <c r="FY66" s="208"/>
      <c r="FZ66" s="208"/>
      <c r="GA66" s="208"/>
      <c r="GB66" s="208"/>
      <c r="GC66" s="208"/>
      <c r="GD66" s="208"/>
      <c r="GE66" s="208"/>
      <c r="GF66" s="208"/>
      <c r="GG66" s="208"/>
      <c r="GH66" s="208"/>
      <c r="GI66" s="209"/>
      <c r="GJ66" s="101">
        <v>42842</v>
      </c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3"/>
      <c r="GX66" s="110">
        <v>1000000000</v>
      </c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3"/>
      <c r="HP66" s="413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3"/>
      <c r="ID66" s="110"/>
      <c r="IE66" s="414"/>
      <c r="IF66" s="414"/>
      <c r="IG66" s="414"/>
      <c r="IH66" s="414"/>
      <c r="II66" s="414"/>
      <c r="IJ66" s="414"/>
      <c r="IK66" s="414"/>
      <c r="IL66" s="414"/>
      <c r="IM66" s="414"/>
      <c r="IN66" s="414"/>
      <c r="IO66" s="414"/>
      <c r="IP66" s="414"/>
      <c r="IQ66" s="415"/>
      <c r="IR66" s="416"/>
      <c r="IS66" s="102"/>
      <c r="IT66" s="102"/>
      <c r="IU66" s="102"/>
      <c r="IV66" s="102"/>
      <c r="IW66" s="102"/>
      <c r="IX66" s="102"/>
      <c r="IY66" s="102"/>
      <c r="IZ66" s="102"/>
      <c r="JA66" s="102"/>
      <c r="JB66" s="102"/>
      <c r="JC66" s="102"/>
      <c r="JD66" s="102"/>
      <c r="JE66" s="103"/>
      <c r="JF66" s="416"/>
      <c r="JG66" s="102"/>
      <c r="JH66" s="102"/>
      <c r="JI66" s="102"/>
      <c r="JJ66" s="102"/>
      <c r="JK66" s="102"/>
      <c r="JL66" s="102"/>
      <c r="JM66" s="102"/>
      <c r="JN66" s="102"/>
      <c r="JO66" s="102"/>
      <c r="JP66" s="102"/>
      <c r="JQ66" s="102"/>
      <c r="JR66" s="102"/>
      <c r="JS66" s="102"/>
      <c r="JT66" s="102"/>
      <c r="JU66" s="103"/>
      <c r="JV66" s="416"/>
      <c r="JW66" s="102"/>
      <c r="JX66" s="102"/>
      <c r="JY66" s="102"/>
      <c r="JZ66" s="102"/>
      <c r="KA66" s="102"/>
      <c r="KB66" s="102"/>
      <c r="KC66" s="102"/>
      <c r="KD66" s="102"/>
      <c r="KE66" s="102"/>
      <c r="KF66" s="102"/>
      <c r="KG66" s="102"/>
      <c r="KH66" s="102"/>
      <c r="KI66" s="103"/>
      <c r="KJ66" s="438">
        <f>GX66</f>
        <v>1000000000</v>
      </c>
      <c r="KK66" s="102"/>
      <c r="KL66" s="102"/>
      <c r="KM66" s="102"/>
      <c r="KN66" s="102"/>
      <c r="KO66" s="102"/>
      <c r="KP66" s="102"/>
      <c r="KQ66" s="102"/>
      <c r="KR66" s="102"/>
      <c r="KS66" s="102"/>
      <c r="KT66" s="102"/>
      <c r="KU66" s="102"/>
      <c r="KV66" s="102"/>
      <c r="KW66" s="103"/>
      <c r="KX66" s="416"/>
      <c r="KY66" s="102"/>
      <c r="KZ66" s="102"/>
      <c r="LA66" s="102"/>
      <c r="LB66" s="102"/>
      <c r="LC66" s="102"/>
      <c r="LD66" s="102"/>
      <c r="LE66" s="102"/>
      <c r="LF66" s="102"/>
      <c r="LG66" s="102"/>
      <c r="LH66" s="102"/>
      <c r="LI66" s="102"/>
      <c r="LJ66" s="102"/>
      <c r="LK66" s="475"/>
    </row>
    <row r="67" spans="2:323" s="5" customFormat="1" ht="18.95" customHeight="1" x14ac:dyDescent="0.25">
      <c r="B67" s="291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3"/>
      <c r="AB67" s="303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5"/>
      <c r="AQ67" s="250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9"/>
      <c r="BC67" s="250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9"/>
      <c r="BS67" s="250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9"/>
      <c r="CE67" s="250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9"/>
      <c r="CT67" s="250"/>
      <c r="CU67" s="248"/>
      <c r="CV67" s="248"/>
      <c r="CW67" s="248"/>
      <c r="CX67" s="248"/>
      <c r="CY67" s="248"/>
      <c r="CZ67" s="248"/>
      <c r="DA67" s="248"/>
      <c r="DB67" s="248"/>
      <c r="DC67" s="248"/>
      <c r="DD67" s="249"/>
      <c r="DE67" s="104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6"/>
      <c r="DQ67" s="250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9"/>
      <c r="EF67" s="250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9"/>
      <c r="ES67" s="250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9"/>
      <c r="FG67" s="373">
        <v>42520</v>
      </c>
      <c r="FH67" s="374"/>
      <c r="FI67" s="374"/>
      <c r="FJ67" s="374"/>
      <c r="FK67" s="374"/>
      <c r="FL67" s="374"/>
      <c r="FM67" s="374"/>
      <c r="FN67" s="374"/>
      <c r="FO67" s="374"/>
      <c r="FP67" s="374"/>
      <c r="FQ67" s="374"/>
      <c r="FR67" s="374"/>
      <c r="FS67" s="374"/>
      <c r="FT67" s="375"/>
      <c r="FU67" s="96">
        <v>9433606.5600000005</v>
      </c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100"/>
      <c r="GJ67" s="104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6"/>
      <c r="GX67" s="104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6"/>
      <c r="HP67" s="104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6"/>
      <c r="ID67" s="366"/>
      <c r="IE67" s="367"/>
      <c r="IF67" s="367"/>
      <c r="IG67" s="367"/>
      <c r="IH67" s="367"/>
      <c r="II67" s="367"/>
      <c r="IJ67" s="367"/>
      <c r="IK67" s="367"/>
      <c r="IL67" s="367"/>
      <c r="IM67" s="367"/>
      <c r="IN67" s="367"/>
      <c r="IO67" s="367"/>
      <c r="IP67" s="367"/>
      <c r="IQ67" s="368"/>
      <c r="IR67" s="104"/>
      <c r="IS67" s="105"/>
      <c r="IT67" s="105"/>
      <c r="IU67" s="105"/>
      <c r="IV67" s="105"/>
      <c r="IW67" s="105"/>
      <c r="IX67" s="105"/>
      <c r="IY67" s="105"/>
      <c r="IZ67" s="105"/>
      <c r="JA67" s="105"/>
      <c r="JB67" s="105"/>
      <c r="JC67" s="105"/>
      <c r="JD67" s="105"/>
      <c r="JE67" s="106"/>
      <c r="JF67" s="104"/>
      <c r="JG67" s="105"/>
      <c r="JH67" s="105"/>
      <c r="JI67" s="105"/>
      <c r="JJ67" s="105"/>
      <c r="JK67" s="105"/>
      <c r="JL67" s="105"/>
      <c r="JM67" s="105"/>
      <c r="JN67" s="105"/>
      <c r="JO67" s="105"/>
      <c r="JP67" s="105"/>
      <c r="JQ67" s="105"/>
      <c r="JR67" s="105"/>
      <c r="JS67" s="105"/>
      <c r="JT67" s="105"/>
      <c r="JU67" s="106"/>
      <c r="JV67" s="104"/>
      <c r="JW67" s="105"/>
      <c r="JX67" s="105"/>
      <c r="JY67" s="105"/>
      <c r="JZ67" s="105"/>
      <c r="KA67" s="105"/>
      <c r="KB67" s="105"/>
      <c r="KC67" s="105"/>
      <c r="KD67" s="105"/>
      <c r="KE67" s="105"/>
      <c r="KF67" s="105"/>
      <c r="KG67" s="105"/>
      <c r="KH67" s="105"/>
      <c r="KI67" s="106"/>
      <c r="KJ67" s="104"/>
      <c r="KK67" s="105"/>
      <c r="KL67" s="105"/>
      <c r="KM67" s="105"/>
      <c r="KN67" s="105"/>
      <c r="KO67" s="105"/>
      <c r="KP67" s="105"/>
      <c r="KQ67" s="105"/>
      <c r="KR67" s="105"/>
      <c r="KS67" s="105"/>
      <c r="KT67" s="105"/>
      <c r="KU67" s="105"/>
      <c r="KV67" s="105"/>
      <c r="KW67" s="106"/>
      <c r="KX67" s="104"/>
      <c r="KY67" s="105"/>
      <c r="KZ67" s="105"/>
      <c r="LA67" s="105"/>
      <c r="LB67" s="105"/>
      <c r="LC67" s="105"/>
      <c r="LD67" s="105"/>
      <c r="LE67" s="105"/>
      <c r="LF67" s="105"/>
      <c r="LG67" s="105"/>
      <c r="LH67" s="105"/>
      <c r="LI67" s="105"/>
      <c r="LJ67" s="105"/>
      <c r="LK67" s="347"/>
    </row>
    <row r="68" spans="2:323" s="5" customFormat="1" ht="18.95" customHeight="1" x14ac:dyDescent="0.25">
      <c r="B68" s="406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5"/>
      <c r="AB68" s="303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5"/>
      <c r="AQ68" s="250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9"/>
      <c r="BC68" s="250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9"/>
      <c r="BS68" s="250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9"/>
      <c r="CE68" s="250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9"/>
      <c r="CT68" s="250"/>
      <c r="CU68" s="248"/>
      <c r="CV68" s="248"/>
      <c r="CW68" s="248"/>
      <c r="CX68" s="248"/>
      <c r="CY68" s="248"/>
      <c r="CZ68" s="248"/>
      <c r="DA68" s="248"/>
      <c r="DB68" s="248"/>
      <c r="DC68" s="248"/>
      <c r="DD68" s="249"/>
      <c r="DE68" s="104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6"/>
      <c r="DQ68" s="250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9"/>
      <c r="EF68" s="250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9"/>
      <c r="ES68" s="250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9"/>
      <c r="FG68" s="376">
        <v>42549</v>
      </c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1"/>
      <c r="FU68" s="128">
        <v>9748060.1099999994</v>
      </c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30"/>
      <c r="GJ68" s="104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6"/>
      <c r="GX68" s="104"/>
      <c r="GY68" s="105"/>
      <c r="GZ68" s="105"/>
      <c r="HA68" s="105"/>
      <c r="HB68" s="105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6"/>
      <c r="HP68" s="104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6"/>
      <c r="ID68" s="366"/>
      <c r="IE68" s="367"/>
      <c r="IF68" s="367"/>
      <c r="IG68" s="367"/>
      <c r="IH68" s="367"/>
      <c r="II68" s="367"/>
      <c r="IJ68" s="367"/>
      <c r="IK68" s="367"/>
      <c r="IL68" s="367"/>
      <c r="IM68" s="367"/>
      <c r="IN68" s="367"/>
      <c r="IO68" s="367"/>
      <c r="IP68" s="367"/>
      <c r="IQ68" s="368"/>
      <c r="IR68" s="104"/>
      <c r="IS68" s="105"/>
      <c r="IT68" s="105"/>
      <c r="IU68" s="105"/>
      <c r="IV68" s="105"/>
      <c r="IW68" s="105"/>
      <c r="IX68" s="105"/>
      <c r="IY68" s="105"/>
      <c r="IZ68" s="105"/>
      <c r="JA68" s="105"/>
      <c r="JB68" s="105"/>
      <c r="JC68" s="105"/>
      <c r="JD68" s="105"/>
      <c r="JE68" s="106"/>
      <c r="JF68" s="104"/>
      <c r="JG68" s="105"/>
      <c r="JH68" s="105"/>
      <c r="JI68" s="105"/>
      <c r="JJ68" s="105"/>
      <c r="JK68" s="105"/>
      <c r="JL68" s="105"/>
      <c r="JM68" s="105"/>
      <c r="JN68" s="105"/>
      <c r="JO68" s="105"/>
      <c r="JP68" s="105"/>
      <c r="JQ68" s="105"/>
      <c r="JR68" s="105"/>
      <c r="JS68" s="105"/>
      <c r="JT68" s="105"/>
      <c r="JU68" s="106"/>
      <c r="JV68" s="104"/>
      <c r="JW68" s="105"/>
      <c r="JX68" s="105"/>
      <c r="JY68" s="105"/>
      <c r="JZ68" s="105"/>
      <c r="KA68" s="105"/>
      <c r="KB68" s="105"/>
      <c r="KC68" s="105"/>
      <c r="KD68" s="105"/>
      <c r="KE68" s="105"/>
      <c r="KF68" s="105"/>
      <c r="KG68" s="105"/>
      <c r="KH68" s="105"/>
      <c r="KI68" s="106"/>
      <c r="KJ68" s="104"/>
      <c r="KK68" s="105"/>
      <c r="KL68" s="105"/>
      <c r="KM68" s="105"/>
      <c r="KN68" s="105"/>
      <c r="KO68" s="105"/>
      <c r="KP68" s="105"/>
      <c r="KQ68" s="105"/>
      <c r="KR68" s="105"/>
      <c r="KS68" s="105"/>
      <c r="KT68" s="105"/>
      <c r="KU68" s="105"/>
      <c r="KV68" s="105"/>
      <c r="KW68" s="106"/>
      <c r="KX68" s="104"/>
      <c r="KY68" s="105"/>
      <c r="KZ68" s="105"/>
      <c r="LA68" s="105"/>
      <c r="LB68" s="105"/>
      <c r="LC68" s="105"/>
      <c r="LD68" s="105"/>
      <c r="LE68" s="105"/>
      <c r="LF68" s="105"/>
      <c r="LG68" s="105"/>
      <c r="LH68" s="105"/>
      <c r="LI68" s="105"/>
      <c r="LJ68" s="105"/>
      <c r="LK68" s="347"/>
    </row>
    <row r="69" spans="2:323" s="5" customFormat="1" ht="18.95" customHeight="1" x14ac:dyDescent="0.25">
      <c r="B69" s="406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5"/>
      <c r="AB69" s="303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5"/>
      <c r="AQ69" s="250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9"/>
      <c r="BC69" s="250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9"/>
      <c r="BS69" s="250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9"/>
      <c r="CE69" s="250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9"/>
      <c r="CT69" s="250"/>
      <c r="CU69" s="248"/>
      <c r="CV69" s="248"/>
      <c r="CW69" s="248"/>
      <c r="CX69" s="248"/>
      <c r="CY69" s="248"/>
      <c r="CZ69" s="248"/>
      <c r="DA69" s="248"/>
      <c r="DB69" s="248"/>
      <c r="DC69" s="248"/>
      <c r="DD69" s="249"/>
      <c r="DE69" s="104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6"/>
      <c r="DQ69" s="250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9"/>
      <c r="EF69" s="250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9"/>
      <c r="ES69" s="250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9"/>
      <c r="FG69" s="90">
        <v>42579</v>
      </c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8"/>
      <c r="FU69" s="76">
        <v>9433606.5600000005</v>
      </c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8"/>
      <c r="GJ69" s="104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6"/>
      <c r="GX69" s="104"/>
      <c r="GY69" s="105"/>
      <c r="GZ69" s="105"/>
      <c r="HA69" s="105"/>
      <c r="HB69" s="105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6"/>
      <c r="HP69" s="104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6"/>
      <c r="ID69" s="366"/>
      <c r="IE69" s="367"/>
      <c r="IF69" s="367"/>
      <c r="IG69" s="367"/>
      <c r="IH69" s="367"/>
      <c r="II69" s="367"/>
      <c r="IJ69" s="367"/>
      <c r="IK69" s="367"/>
      <c r="IL69" s="367"/>
      <c r="IM69" s="367"/>
      <c r="IN69" s="367"/>
      <c r="IO69" s="367"/>
      <c r="IP69" s="367"/>
      <c r="IQ69" s="368"/>
      <c r="IR69" s="104"/>
      <c r="IS69" s="105"/>
      <c r="IT69" s="105"/>
      <c r="IU69" s="105"/>
      <c r="IV69" s="105"/>
      <c r="IW69" s="105"/>
      <c r="IX69" s="105"/>
      <c r="IY69" s="105"/>
      <c r="IZ69" s="105"/>
      <c r="JA69" s="105"/>
      <c r="JB69" s="105"/>
      <c r="JC69" s="105"/>
      <c r="JD69" s="105"/>
      <c r="JE69" s="106"/>
      <c r="JF69" s="104"/>
      <c r="JG69" s="105"/>
      <c r="JH69" s="105"/>
      <c r="JI69" s="105"/>
      <c r="JJ69" s="105"/>
      <c r="JK69" s="105"/>
      <c r="JL69" s="105"/>
      <c r="JM69" s="105"/>
      <c r="JN69" s="105"/>
      <c r="JO69" s="105"/>
      <c r="JP69" s="105"/>
      <c r="JQ69" s="105"/>
      <c r="JR69" s="105"/>
      <c r="JS69" s="105"/>
      <c r="JT69" s="105"/>
      <c r="JU69" s="106"/>
      <c r="JV69" s="104"/>
      <c r="JW69" s="105"/>
      <c r="JX69" s="105"/>
      <c r="JY69" s="105"/>
      <c r="JZ69" s="105"/>
      <c r="KA69" s="105"/>
      <c r="KB69" s="105"/>
      <c r="KC69" s="105"/>
      <c r="KD69" s="105"/>
      <c r="KE69" s="105"/>
      <c r="KF69" s="105"/>
      <c r="KG69" s="105"/>
      <c r="KH69" s="105"/>
      <c r="KI69" s="106"/>
      <c r="KJ69" s="104"/>
      <c r="KK69" s="105"/>
      <c r="KL69" s="105"/>
      <c r="KM69" s="105"/>
      <c r="KN69" s="105"/>
      <c r="KO69" s="105"/>
      <c r="KP69" s="105"/>
      <c r="KQ69" s="105"/>
      <c r="KR69" s="105"/>
      <c r="KS69" s="105"/>
      <c r="KT69" s="105"/>
      <c r="KU69" s="105"/>
      <c r="KV69" s="105"/>
      <c r="KW69" s="106"/>
      <c r="KX69" s="104"/>
      <c r="KY69" s="105"/>
      <c r="KZ69" s="105"/>
      <c r="LA69" s="105"/>
      <c r="LB69" s="105"/>
      <c r="LC69" s="105"/>
      <c r="LD69" s="105"/>
      <c r="LE69" s="105"/>
      <c r="LF69" s="105"/>
      <c r="LG69" s="105"/>
      <c r="LH69" s="105"/>
      <c r="LI69" s="105"/>
      <c r="LJ69" s="105"/>
      <c r="LK69" s="347"/>
    </row>
    <row r="70" spans="2:323" s="5" customFormat="1" ht="18.95" customHeight="1" x14ac:dyDescent="0.25">
      <c r="B70" s="406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5"/>
      <c r="AB70" s="303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5"/>
      <c r="AQ70" s="250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9"/>
      <c r="BC70" s="250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9"/>
      <c r="BS70" s="250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9"/>
      <c r="CE70" s="250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9"/>
      <c r="CT70" s="250"/>
      <c r="CU70" s="248"/>
      <c r="CV70" s="248"/>
      <c r="CW70" s="248"/>
      <c r="CX70" s="248"/>
      <c r="CY70" s="248"/>
      <c r="CZ70" s="248"/>
      <c r="DA70" s="248"/>
      <c r="DB70" s="248"/>
      <c r="DC70" s="248"/>
      <c r="DD70" s="249"/>
      <c r="DE70" s="104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6"/>
      <c r="DQ70" s="250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9"/>
      <c r="EF70" s="250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9"/>
      <c r="ES70" s="250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9"/>
      <c r="FG70" s="90">
        <v>42611</v>
      </c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8"/>
      <c r="FU70" s="76">
        <v>9748060.1099999994</v>
      </c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8"/>
      <c r="GJ70" s="104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6"/>
      <c r="GX70" s="104"/>
      <c r="GY70" s="105"/>
      <c r="GZ70" s="105"/>
      <c r="HA70" s="105"/>
      <c r="HB70" s="105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6"/>
      <c r="HP70" s="104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6"/>
      <c r="ID70" s="366"/>
      <c r="IE70" s="367"/>
      <c r="IF70" s="367"/>
      <c r="IG70" s="367"/>
      <c r="IH70" s="367"/>
      <c r="II70" s="367"/>
      <c r="IJ70" s="367"/>
      <c r="IK70" s="367"/>
      <c r="IL70" s="367"/>
      <c r="IM70" s="367"/>
      <c r="IN70" s="367"/>
      <c r="IO70" s="367"/>
      <c r="IP70" s="367"/>
      <c r="IQ70" s="368"/>
      <c r="IR70" s="104"/>
      <c r="IS70" s="105"/>
      <c r="IT70" s="105"/>
      <c r="IU70" s="105"/>
      <c r="IV70" s="105"/>
      <c r="IW70" s="105"/>
      <c r="IX70" s="105"/>
      <c r="IY70" s="105"/>
      <c r="IZ70" s="105"/>
      <c r="JA70" s="105"/>
      <c r="JB70" s="105"/>
      <c r="JC70" s="105"/>
      <c r="JD70" s="105"/>
      <c r="JE70" s="106"/>
      <c r="JF70" s="104"/>
      <c r="JG70" s="105"/>
      <c r="JH70" s="105"/>
      <c r="JI70" s="105"/>
      <c r="JJ70" s="105"/>
      <c r="JK70" s="105"/>
      <c r="JL70" s="105"/>
      <c r="JM70" s="105"/>
      <c r="JN70" s="105"/>
      <c r="JO70" s="105"/>
      <c r="JP70" s="105"/>
      <c r="JQ70" s="105"/>
      <c r="JR70" s="105"/>
      <c r="JS70" s="105"/>
      <c r="JT70" s="105"/>
      <c r="JU70" s="106"/>
      <c r="JV70" s="104"/>
      <c r="JW70" s="105"/>
      <c r="JX70" s="105"/>
      <c r="JY70" s="105"/>
      <c r="JZ70" s="105"/>
      <c r="KA70" s="105"/>
      <c r="KB70" s="105"/>
      <c r="KC70" s="105"/>
      <c r="KD70" s="105"/>
      <c r="KE70" s="105"/>
      <c r="KF70" s="105"/>
      <c r="KG70" s="105"/>
      <c r="KH70" s="105"/>
      <c r="KI70" s="106"/>
      <c r="KJ70" s="104"/>
      <c r="KK70" s="105"/>
      <c r="KL70" s="105"/>
      <c r="KM70" s="105"/>
      <c r="KN70" s="105"/>
      <c r="KO70" s="105"/>
      <c r="KP70" s="105"/>
      <c r="KQ70" s="105"/>
      <c r="KR70" s="105"/>
      <c r="KS70" s="105"/>
      <c r="KT70" s="105"/>
      <c r="KU70" s="105"/>
      <c r="KV70" s="105"/>
      <c r="KW70" s="106"/>
      <c r="KX70" s="104"/>
      <c r="KY70" s="105"/>
      <c r="KZ70" s="105"/>
      <c r="LA70" s="105"/>
      <c r="LB70" s="105"/>
      <c r="LC70" s="105"/>
      <c r="LD70" s="105"/>
      <c r="LE70" s="105"/>
      <c r="LF70" s="105"/>
      <c r="LG70" s="105"/>
      <c r="LH70" s="105"/>
      <c r="LI70" s="105"/>
      <c r="LJ70" s="105"/>
      <c r="LK70" s="347"/>
    </row>
    <row r="71" spans="2:323" s="5" customFormat="1" ht="18.95" customHeight="1" x14ac:dyDescent="0.25">
      <c r="B71" s="406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5"/>
      <c r="AB71" s="303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5"/>
      <c r="AQ71" s="250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9"/>
      <c r="BC71" s="250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50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9"/>
      <c r="CE71" s="250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9"/>
      <c r="CT71" s="250"/>
      <c r="CU71" s="248"/>
      <c r="CV71" s="248"/>
      <c r="CW71" s="248"/>
      <c r="CX71" s="248"/>
      <c r="CY71" s="248"/>
      <c r="CZ71" s="248"/>
      <c r="DA71" s="248"/>
      <c r="DB71" s="248"/>
      <c r="DC71" s="248"/>
      <c r="DD71" s="249"/>
      <c r="DE71" s="104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6"/>
      <c r="DQ71" s="250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9"/>
      <c r="EF71" s="250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9"/>
      <c r="ES71" s="250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9"/>
      <c r="FG71" s="90">
        <v>42641</v>
      </c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8"/>
      <c r="FU71" s="76">
        <v>9748060.1099999994</v>
      </c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8"/>
      <c r="GJ71" s="104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6"/>
      <c r="GX71" s="104"/>
      <c r="GY71" s="105"/>
      <c r="GZ71" s="105"/>
      <c r="HA71" s="105"/>
      <c r="HB71" s="105"/>
      <c r="HC71" s="105"/>
      <c r="HD71" s="105"/>
      <c r="HE71" s="105"/>
      <c r="HF71" s="105"/>
      <c r="HG71" s="105"/>
      <c r="HH71" s="105"/>
      <c r="HI71" s="105"/>
      <c r="HJ71" s="105"/>
      <c r="HK71" s="105"/>
      <c r="HL71" s="105"/>
      <c r="HM71" s="105"/>
      <c r="HN71" s="105"/>
      <c r="HO71" s="106"/>
      <c r="HP71" s="104"/>
      <c r="HQ71" s="105"/>
      <c r="HR71" s="105"/>
      <c r="HS71" s="105"/>
      <c r="HT71" s="105"/>
      <c r="HU71" s="105"/>
      <c r="HV71" s="105"/>
      <c r="HW71" s="105"/>
      <c r="HX71" s="105"/>
      <c r="HY71" s="105"/>
      <c r="HZ71" s="105"/>
      <c r="IA71" s="105"/>
      <c r="IB71" s="105"/>
      <c r="IC71" s="106"/>
      <c r="ID71" s="366"/>
      <c r="IE71" s="367"/>
      <c r="IF71" s="367"/>
      <c r="IG71" s="367"/>
      <c r="IH71" s="367"/>
      <c r="II71" s="367"/>
      <c r="IJ71" s="367"/>
      <c r="IK71" s="367"/>
      <c r="IL71" s="367"/>
      <c r="IM71" s="367"/>
      <c r="IN71" s="367"/>
      <c r="IO71" s="367"/>
      <c r="IP71" s="367"/>
      <c r="IQ71" s="368"/>
      <c r="IR71" s="104"/>
      <c r="IS71" s="105"/>
      <c r="IT71" s="105"/>
      <c r="IU71" s="105"/>
      <c r="IV71" s="105"/>
      <c r="IW71" s="105"/>
      <c r="IX71" s="105"/>
      <c r="IY71" s="105"/>
      <c r="IZ71" s="105"/>
      <c r="JA71" s="105"/>
      <c r="JB71" s="105"/>
      <c r="JC71" s="105"/>
      <c r="JD71" s="105"/>
      <c r="JE71" s="106"/>
      <c r="JF71" s="104"/>
      <c r="JG71" s="105"/>
      <c r="JH71" s="105"/>
      <c r="JI71" s="105"/>
      <c r="JJ71" s="105"/>
      <c r="JK71" s="105"/>
      <c r="JL71" s="105"/>
      <c r="JM71" s="105"/>
      <c r="JN71" s="105"/>
      <c r="JO71" s="105"/>
      <c r="JP71" s="105"/>
      <c r="JQ71" s="105"/>
      <c r="JR71" s="105"/>
      <c r="JS71" s="105"/>
      <c r="JT71" s="105"/>
      <c r="JU71" s="106"/>
      <c r="JV71" s="104"/>
      <c r="JW71" s="105"/>
      <c r="JX71" s="105"/>
      <c r="JY71" s="105"/>
      <c r="JZ71" s="105"/>
      <c r="KA71" s="105"/>
      <c r="KB71" s="105"/>
      <c r="KC71" s="105"/>
      <c r="KD71" s="105"/>
      <c r="KE71" s="105"/>
      <c r="KF71" s="105"/>
      <c r="KG71" s="105"/>
      <c r="KH71" s="105"/>
      <c r="KI71" s="106"/>
      <c r="KJ71" s="104"/>
      <c r="KK71" s="105"/>
      <c r="KL71" s="105"/>
      <c r="KM71" s="105"/>
      <c r="KN71" s="105"/>
      <c r="KO71" s="105"/>
      <c r="KP71" s="105"/>
      <c r="KQ71" s="105"/>
      <c r="KR71" s="105"/>
      <c r="KS71" s="105"/>
      <c r="KT71" s="105"/>
      <c r="KU71" s="105"/>
      <c r="KV71" s="105"/>
      <c r="KW71" s="106"/>
      <c r="KX71" s="104"/>
      <c r="KY71" s="105"/>
      <c r="KZ71" s="105"/>
      <c r="LA71" s="105"/>
      <c r="LB71" s="105"/>
      <c r="LC71" s="105"/>
      <c r="LD71" s="105"/>
      <c r="LE71" s="105"/>
      <c r="LF71" s="105"/>
      <c r="LG71" s="105"/>
      <c r="LH71" s="105"/>
      <c r="LI71" s="105"/>
      <c r="LJ71" s="105"/>
      <c r="LK71" s="347"/>
    </row>
    <row r="72" spans="2:323" s="5" customFormat="1" ht="18.95" customHeight="1" x14ac:dyDescent="0.25">
      <c r="B72" s="406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5"/>
      <c r="AB72" s="303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5"/>
      <c r="AQ72" s="250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9"/>
      <c r="BC72" s="250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9"/>
      <c r="BS72" s="250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9"/>
      <c r="CE72" s="250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9"/>
      <c r="CT72" s="250"/>
      <c r="CU72" s="248"/>
      <c r="CV72" s="248"/>
      <c r="CW72" s="248"/>
      <c r="CX72" s="248"/>
      <c r="CY72" s="248"/>
      <c r="CZ72" s="248"/>
      <c r="DA72" s="248"/>
      <c r="DB72" s="248"/>
      <c r="DC72" s="248"/>
      <c r="DD72" s="249"/>
      <c r="DE72" s="104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6"/>
      <c r="DQ72" s="250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9"/>
      <c r="EF72" s="250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9"/>
      <c r="ES72" s="250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9"/>
      <c r="FG72" s="90">
        <v>42671</v>
      </c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8"/>
      <c r="FU72" s="76">
        <f>9433606.56-0.01</f>
        <v>9433606.5500000007</v>
      </c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8"/>
      <c r="GJ72" s="104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6"/>
      <c r="GX72" s="104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6"/>
      <c r="HP72" s="104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6"/>
      <c r="ID72" s="366"/>
      <c r="IE72" s="367"/>
      <c r="IF72" s="367"/>
      <c r="IG72" s="367"/>
      <c r="IH72" s="367"/>
      <c r="II72" s="367"/>
      <c r="IJ72" s="367"/>
      <c r="IK72" s="367"/>
      <c r="IL72" s="367"/>
      <c r="IM72" s="367"/>
      <c r="IN72" s="367"/>
      <c r="IO72" s="367"/>
      <c r="IP72" s="367"/>
      <c r="IQ72" s="368"/>
      <c r="IR72" s="104"/>
      <c r="IS72" s="105"/>
      <c r="IT72" s="105"/>
      <c r="IU72" s="105"/>
      <c r="IV72" s="105"/>
      <c r="IW72" s="105"/>
      <c r="IX72" s="105"/>
      <c r="IY72" s="105"/>
      <c r="IZ72" s="105"/>
      <c r="JA72" s="105"/>
      <c r="JB72" s="105"/>
      <c r="JC72" s="105"/>
      <c r="JD72" s="105"/>
      <c r="JE72" s="106"/>
      <c r="JF72" s="104"/>
      <c r="JG72" s="105"/>
      <c r="JH72" s="105"/>
      <c r="JI72" s="105"/>
      <c r="JJ72" s="105"/>
      <c r="JK72" s="105"/>
      <c r="JL72" s="105"/>
      <c r="JM72" s="105"/>
      <c r="JN72" s="105"/>
      <c r="JO72" s="105"/>
      <c r="JP72" s="105"/>
      <c r="JQ72" s="105"/>
      <c r="JR72" s="105"/>
      <c r="JS72" s="105"/>
      <c r="JT72" s="105"/>
      <c r="JU72" s="106"/>
      <c r="JV72" s="104"/>
      <c r="JW72" s="105"/>
      <c r="JX72" s="105"/>
      <c r="JY72" s="105"/>
      <c r="JZ72" s="105"/>
      <c r="KA72" s="105"/>
      <c r="KB72" s="105"/>
      <c r="KC72" s="105"/>
      <c r="KD72" s="105"/>
      <c r="KE72" s="105"/>
      <c r="KF72" s="105"/>
      <c r="KG72" s="105"/>
      <c r="KH72" s="105"/>
      <c r="KI72" s="106"/>
      <c r="KJ72" s="104"/>
      <c r="KK72" s="105"/>
      <c r="KL72" s="105"/>
      <c r="KM72" s="105"/>
      <c r="KN72" s="105"/>
      <c r="KO72" s="105"/>
      <c r="KP72" s="105"/>
      <c r="KQ72" s="105"/>
      <c r="KR72" s="105"/>
      <c r="KS72" s="105"/>
      <c r="KT72" s="105"/>
      <c r="KU72" s="105"/>
      <c r="KV72" s="105"/>
      <c r="KW72" s="106"/>
      <c r="KX72" s="104"/>
      <c r="KY72" s="105"/>
      <c r="KZ72" s="105"/>
      <c r="LA72" s="105"/>
      <c r="LB72" s="105"/>
      <c r="LC72" s="105"/>
      <c r="LD72" s="105"/>
      <c r="LE72" s="105"/>
      <c r="LF72" s="105"/>
      <c r="LG72" s="105"/>
      <c r="LH72" s="105"/>
      <c r="LI72" s="105"/>
      <c r="LJ72" s="105"/>
      <c r="LK72" s="347"/>
    </row>
    <row r="73" spans="2:323" s="5" customFormat="1" ht="18.95" customHeight="1" x14ac:dyDescent="0.25">
      <c r="B73" s="406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5"/>
      <c r="AB73" s="303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5"/>
      <c r="AQ73" s="250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9"/>
      <c r="BC73" s="250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9"/>
      <c r="BS73" s="250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9"/>
      <c r="CE73" s="250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9"/>
      <c r="CT73" s="250"/>
      <c r="CU73" s="248"/>
      <c r="CV73" s="248"/>
      <c r="CW73" s="248"/>
      <c r="CX73" s="248"/>
      <c r="CY73" s="248"/>
      <c r="CZ73" s="248"/>
      <c r="DA73" s="248"/>
      <c r="DB73" s="248"/>
      <c r="DC73" s="248"/>
      <c r="DD73" s="249"/>
      <c r="DE73" s="104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6"/>
      <c r="DQ73" s="250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9"/>
      <c r="EF73" s="250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9"/>
      <c r="ES73" s="250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9"/>
      <c r="FG73" s="90">
        <v>42702</v>
      </c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8"/>
      <c r="FU73" s="76">
        <v>9748060.1099999994</v>
      </c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8"/>
      <c r="GJ73" s="104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6"/>
      <c r="GX73" s="104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6"/>
      <c r="HP73" s="104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6"/>
      <c r="ID73" s="366"/>
      <c r="IE73" s="367"/>
      <c r="IF73" s="367"/>
      <c r="IG73" s="367"/>
      <c r="IH73" s="367"/>
      <c r="II73" s="367"/>
      <c r="IJ73" s="367"/>
      <c r="IK73" s="367"/>
      <c r="IL73" s="367"/>
      <c r="IM73" s="367"/>
      <c r="IN73" s="367"/>
      <c r="IO73" s="367"/>
      <c r="IP73" s="367"/>
      <c r="IQ73" s="368"/>
      <c r="IR73" s="104"/>
      <c r="IS73" s="105"/>
      <c r="IT73" s="105"/>
      <c r="IU73" s="105"/>
      <c r="IV73" s="105"/>
      <c r="IW73" s="105"/>
      <c r="IX73" s="105"/>
      <c r="IY73" s="105"/>
      <c r="IZ73" s="105"/>
      <c r="JA73" s="105"/>
      <c r="JB73" s="105"/>
      <c r="JC73" s="105"/>
      <c r="JD73" s="105"/>
      <c r="JE73" s="106"/>
      <c r="JF73" s="104"/>
      <c r="JG73" s="105"/>
      <c r="JH73" s="105"/>
      <c r="JI73" s="105"/>
      <c r="JJ73" s="105"/>
      <c r="JK73" s="105"/>
      <c r="JL73" s="105"/>
      <c r="JM73" s="105"/>
      <c r="JN73" s="105"/>
      <c r="JO73" s="105"/>
      <c r="JP73" s="105"/>
      <c r="JQ73" s="105"/>
      <c r="JR73" s="105"/>
      <c r="JS73" s="105"/>
      <c r="JT73" s="105"/>
      <c r="JU73" s="106"/>
      <c r="JV73" s="104"/>
      <c r="JW73" s="105"/>
      <c r="JX73" s="105"/>
      <c r="JY73" s="105"/>
      <c r="JZ73" s="105"/>
      <c r="KA73" s="105"/>
      <c r="KB73" s="105"/>
      <c r="KC73" s="105"/>
      <c r="KD73" s="105"/>
      <c r="KE73" s="105"/>
      <c r="KF73" s="105"/>
      <c r="KG73" s="105"/>
      <c r="KH73" s="105"/>
      <c r="KI73" s="106"/>
      <c r="KJ73" s="104"/>
      <c r="KK73" s="105"/>
      <c r="KL73" s="105"/>
      <c r="KM73" s="105"/>
      <c r="KN73" s="105"/>
      <c r="KO73" s="105"/>
      <c r="KP73" s="105"/>
      <c r="KQ73" s="105"/>
      <c r="KR73" s="105"/>
      <c r="KS73" s="105"/>
      <c r="KT73" s="105"/>
      <c r="KU73" s="105"/>
      <c r="KV73" s="105"/>
      <c r="KW73" s="106"/>
      <c r="KX73" s="104"/>
      <c r="KY73" s="105"/>
      <c r="KZ73" s="105"/>
      <c r="LA73" s="105"/>
      <c r="LB73" s="105"/>
      <c r="LC73" s="105"/>
      <c r="LD73" s="105"/>
      <c r="LE73" s="105"/>
      <c r="LF73" s="105"/>
      <c r="LG73" s="105"/>
      <c r="LH73" s="105"/>
      <c r="LI73" s="105"/>
      <c r="LJ73" s="105"/>
      <c r="LK73" s="347"/>
    </row>
    <row r="74" spans="2:323" s="5" customFormat="1" ht="18.95" customHeight="1" x14ac:dyDescent="0.25">
      <c r="B74" s="406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5"/>
      <c r="AB74" s="303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5"/>
      <c r="AQ74" s="461"/>
      <c r="AR74" s="462"/>
      <c r="AS74" s="462"/>
      <c r="AT74" s="462"/>
      <c r="AU74" s="462"/>
      <c r="AV74" s="462"/>
      <c r="AW74" s="462"/>
      <c r="AX74" s="462"/>
      <c r="AY74" s="462"/>
      <c r="AZ74" s="462"/>
      <c r="BA74" s="462"/>
      <c r="BB74" s="463"/>
      <c r="BC74" s="461"/>
      <c r="BD74" s="462"/>
      <c r="BE74" s="462"/>
      <c r="BF74" s="462"/>
      <c r="BG74" s="462"/>
      <c r="BH74" s="462"/>
      <c r="BI74" s="462"/>
      <c r="BJ74" s="462"/>
      <c r="BK74" s="462"/>
      <c r="BL74" s="462"/>
      <c r="BM74" s="462"/>
      <c r="BN74" s="462"/>
      <c r="BO74" s="462"/>
      <c r="BP74" s="462"/>
      <c r="BQ74" s="462"/>
      <c r="BR74" s="463"/>
      <c r="BS74" s="461"/>
      <c r="BT74" s="462"/>
      <c r="BU74" s="462"/>
      <c r="BV74" s="462"/>
      <c r="BW74" s="462"/>
      <c r="BX74" s="462"/>
      <c r="BY74" s="462"/>
      <c r="BZ74" s="462"/>
      <c r="CA74" s="462"/>
      <c r="CB74" s="462"/>
      <c r="CC74" s="462"/>
      <c r="CD74" s="463"/>
      <c r="CE74" s="461"/>
      <c r="CF74" s="462"/>
      <c r="CG74" s="462"/>
      <c r="CH74" s="462"/>
      <c r="CI74" s="462"/>
      <c r="CJ74" s="462"/>
      <c r="CK74" s="462"/>
      <c r="CL74" s="462"/>
      <c r="CM74" s="462"/>
      <c r="CN74" s="462"/>
      <c r="CO74" s="462"/>
      <c r="CP74" s="462"/>
      <c r="CQ74" s="462"/>
      <c r="CR74" s="462"/>
      <c r="CS74" s="463"/>
      <c r="CT74" s="461"/>
      <c r="CU74" s="462"/>
      <c r="CV74" s="462"/>
      <c r="CW74" s="462"/>
      <c r="CX74" s="462"/>
      <c r="CY74" s="462"/>
      <c r="CZ74" s="462"/>
      <c r="DA74" s="462"/>
      <c r="DB74" s="462"/>
      <c r="DC74" s="462"/>
      <c r="DD74" s="463"/>
      <c r="DE74" s="107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9"/>
      <c r="DQ74" s="461"/>
      <c r="DR74" s="462"/>
      <c r="DS74" s="462"/>
      <c r="DT74" s="462"/>
      <c r="DU74" s="462"/>
      <c r="DV74" s="462"/>
      <c r="DW74" s="462"/>
      <c r="DX74" s="462"/>
      <c r="DY74" s="462"/>
      <c r="DZ74" s="462"/>
      <c r="EA74" s="462"/>
      <c r="EB74" s="462"/>
      <c r="EC74" s="462"/>
      <c r="ED74" s="462"/>
      <c r="EE74" s="463"/>
      <c r="EF74" s="461"/>
      <c r="EG74" s="462"/>
      <c r="EH74" s="462"/>
      <c r="EI74" s="462"/>
      <c r="EJ74" s="462"/>
      <c r="EK74" s="462"/>
      <c r="EL74" s="462"/>
      <c r="EM74" s="462"/>
      <c r="EN74" s="462"/>
      <c r="EO74" s="462"/>
      <c r="EP74" s="462"/>
      <c r="EQ74" s="462"/>
      <c r="ER74" s="463"/>
      <c r="ES74" s="250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9"/>
      <c r="FG74" s="90">
        <v>42732</v>
      </c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8"/>
      <c r="FU74" s="76">
        <f>9433606.56</f>
        <v>9433606.5600000005</v>
      </c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8"/>
      <c r="GJ74" s="107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9"/>
      <c r="GX74" s="107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9"/>
      <c r="HP74" s="107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9"/>
      <c r="ID74" s="107"/>
      <c r="IE74" s="108"/>
      <c r="IF74" s="108"/>
      <c r="IG74" s="108"/>
      <c r="IH74" s="108"/>
      <c r="II74" s="108"/>
      <c r="IJ74" s="108"/>
      <c r="IK74" s="108"/>
      <c r="IL74" s="108"/>
      <c r="IM74" s="108"/>
      <c r="IN74" s="108"/>
      <c r="IO74" s="108"/>
      <c r="IP74" s="108"/>
      <c r="IQ74" s="109"/>
      <c r="IR74" s="107"/>
      <c r="IS74" s="108"/>
      <c r="IT74" s="108"/>
      <c r="IU74" s="108"/>
      <c r="IV74" s="108"/>
      <c r="IW74" s="108"/>
      <c r="IX74" s="108"/>
      <c r="IY74" s="108"/>
      <c r="IZ74" s="108"/>
      <c r="JA74" s="108"/>
      <c r="JB74" s="108"/>
      <c r="JC74" s="108"/>
      <c r="JD74" s="108"/>
      <c r="JE74" s="109"/>
      <c r="JF74" s="107"/>
      <c r="JG74" s="108"/>
      <c r="JH74" s="108"/>
      <c r="JI74" s="108"/>
      <c r="JJ74" s="108"/>
      <c r="JK74" s="108"/>
      <c r="JL74" s="108"/>
      <c r="JM74" s="108"/>
      <c r="JN74" s="108"/>
      <c r="JO74" s="108"/>
      <c r="JP74" s="108"/>
      <c r="JQ74" s="108"/>
      <c r="JR74" s="108"/>
      <c r="JS74" s="108"/>
      <c r="JT74" s="108"/>
      <c r="JU74" s="109"/>
      <c r="JV74" s="107"/>
      <c r="JW74" s="108"/>
      <c r="JX74" s="108"/>
      <c r="JY74" s="108"/>
      <c r="JZ74" s="108"/>
      <c r="KA74" s="108"/>
      <c r="KB74" s="108"/>
      <c r="KC74" s="108"/>
      <c r="KD74" s="108"/>
      <c r="KE74" s="108"/>
      <c r="KF74" s="108"/>
      <c r="KG74" s="108"/>
      <c r="KH74" s="108"/>
      <c r="KI74" s="109"/>
      <c r="KJ74" s="107"/>
      <c r="KK74" s="108"/>
      <c r="KL74" s="108"/>
      <c r="KM74" s="108"/>
      <c r="KN74" s="108"/>
      <c r="KO74" s="108"/>
      <c r="KP74" s="108"/>
      <c r="KQ74" s="108"/>
      <c r="KR74" s="108"/>
      <c r="KS74" s="108"/>
      <c r="KT74" s="108"/>
      <c r="KU74" s="108"/>
      <c r="KV74" s="108"/>
      <c r="KW74" s="109"/>
      <c r="KX74" s="107"/>
      <c r="KY74" s="108"/>
      <c r="KZ74" s="108"/>
      <c r="LA74" s="108"/>
      <c r="LB74" s="108"/>
      <c r="LC74" s="108"/>
      <c r="LD74" s="108"/>
      <c r="LE74" s="108"/>
      <c r="LF74" s="108"/>
      <c r="LG74" s="108"/>
      <c r="LH74" s="108"/>
      <c r="LI74" s="108"/>
      <c r="LJ74" s="108"/>
      <c r="LK74" s="471"/>
    </row>
    <row r="75" spans="2:323" s="5" customFormat="1" ht="18.95" customHeight="1" x14ac:dyDescent="0.25">
      <c r="B75" s="406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5"/>
      <c r="AB75" s="303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5"/>
      <c r="AQ75" s="453" t="s">
        <v>78</v>
      </c>
      <c r="AR75" s="454"/>
      <c r="AS75" s="454"/>
      <c r="AT75" s="454"/>
      <c r="AU75" s="454"/>
      <c r="AV75" s="454"/>
      <c r="AW75" s="454"/>
      <c r="AX75" s="454"/>
      <c r="AY75" s="454"/>
      <c r="AZ75" s="454"/>
      <c r="BA75" s="454"/>
      <c r="BB75" s="455"/>
      <c r="BC75" s="476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1"/>
      <c r="BS75" s="476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1"/>
      <c r="CE75" s="446" t="s">
        <v>29</v>
      </c>
      <c r="CF75" s="477"/>
      <c r="CG75" s="477"/>
      <c r="CH75" s="477"/>
      <c r="CI75" s="477"/>
      <c r="CJ75" s="477"/>
      <c r="CK75" s="477"/>
      <c r="CL75" s="477"/>
      <c r="CM75" s="477"/>
      <c r="CN75" s="477"/>
      <c r="CO75" s="477"/>
      <c r="CP75" s="477"/>
      <c r="CQ75" s="477"/>
      <c r="CR75" s="477"/>
      <c r="CS75" s="478"/>
      <c r="CT75" s="453" t="s">
        <v>30</v>
      </c>
      <c r="CU75" s="479"/>
      <c r="CV75" s="479"/>
      <c r="CW75" s="479"/>
      <c r="CX75" s="479"/>
      <c r="CY75" s="479"/>
      <c r="CZ75" s="479"/>
      <c r="DA75" s="479"/>
      <c r="DB75" s="479"/>
      <c r="DC75" s="479"/>
      <c r="DD75" s="480"/>
      <c r="DE75" s="481">
        <v>42551</v>
      </c>
      <c r="DF75" s="482"/>
      <c r="DG75" s="482"/>
      <c r="DH75" s="482"/>
      <c r="DI75" s="482"/>
      <c r="DJ75" s="482"/>
      <c r="DK75" s="482"/>
      <c r="DL75" s="482"/>
      <c r="DM75" s="482"/>
      <c r="DN75" s="482"/>
      <c r="DO75" s="482"/>
      <c r="DP75" s="483"/>
      <c r="DQ75" s="453">
        <v>11.509</v>
      </c>
      <c r="DR75" s="479"/>
      <c r="DS75" s="479"/>
      <c r="DT75" s="479"/>
      <c r="DU75" s="479"/>
      <c r="DV75" s="479"/>
      <c r="DW75" s="479"/>
      <c r="DX75" s="479"/>
      <c r="DY75" s="479"/>
      <c r="DZ75" s="479"/>
      <c r="EA75" s="479"/>
      <c r="EB75" s="479"/>
      <c r="EC75" s="479"/>
      <c r="ED75" s="479"/>
      <c r="EE75" s="480"/>
      <c r="EF75" s="453" t="s">
        <v>41</v>
      </c>
      <c r="EG75" s="479"/>
      <c r="EH75" s="479"/>
      <c r="EI75" s="479"/>
      <c r="EJ75" s="479"/>
      <c r="EK75" s="479"/>
      <c r="EL75" s="479"/>
      <c r="EM75" s="479"/>
      <c r="EN75" s="479"/>
      <c r="EO75" s="479"/>
      <c r="EP75" s="479"/>
      <c r="EQ75" s="479"/>
      <c r="ER75" s="480"/>
      <c r="ES75" s="250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9"/>
      <c r="FG75" s="90">
        <v>42579</v>
      </c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8"/>
      <c r="FU75" s="76">
        <v>7043759.5599999996</v>
      </c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8"/>
      <c r="GJ75" s="481">
        <v>42915</v>
      </c>
      <c r="GK75" s="482"/>
      <c r="GL75" s="482"/>
      <c r="GM75" s="482"/>
      <c r="GN75" s="482"/>
      <c r="GO75" s="482"/>
      <c r="GP75" s="482"/>
      <c r="GQ75" s="482"/>
      <c r="GR75" s="482"/>
      <c r="GS75" s="482"/>
      <c r="GT75" s="482"/>
      <c r="GU75" s="482"/>
      <c r="GV75" s="482"/>
      <c r="GW75" s="483"/>
      <c r="GX75" s="472">
        <v>800000000</v>
      </c>
      <c r="GY75" s="473"/>
      <c r="GZ75" s="473"/>
      <c r="HA75" s="473"/>
      <c r="HB75" s="473"/>
      <c r="HC75" s="473"/>
      <c r="HD75" s="473"/>
      <c r="HE75" s="473"/>
      <c r="HF75" s="473"/>
      <c r="HG75" s="473"/>
      <c r="HH75" s="473"/>
      <c r="HI75" s="473"/>
      <c r="HJ75" s="473"/>
      <c r="HK75" s="473"/>
      <c r="HL75" s="473"/>
      <c r="HM75" s="473"/>
      <c r="HN75" s="473"/>
      <c r="HO75" s="474"/>
      <c r="HP75" s="417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3"/>
      <c r="ID75" s="472"/>
      <c r="IE75" s="414"/>
      <c r="IF75" s="414"/>
      <c r="IG75" s="414"/>
      <c r="IH75" s="414"/>
      <c r="II75" s="414"/>
      <c r="IJ75" s="414"/>
      <c r="IK75" s="414"/>
      <c r="IL75" s="414"/>
      <c r="IM75" s="414"/>
      <c r="IN75" s="414"/>
      <c r="IO75" s="414"/>
      <c r="IP75" s="414"/>
      <c r="IQ75" s="415"/>
      <c r="IR75" s="417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3"/>
      <c r="JF75" s="417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3"/>
      <c r="JV75" s="417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3"/>
      <c r="KJ75" s="472">
        <v>800000000</v>
      </c>
      <c r="KK75" s="473"/>
      <c r="KL75" s="473"/>
      <c r="KM75" s="473"/>
      <c r="KN75" s="473"/>
      <c r="KO75" s="473"/>
      <c r="KP75" s="473"/>
      <c r="KQ75" s="473"/>
      <c r="KR75" s="473"/>
      <c r="KS75" s="473"/>
      <c r="KT75" s="473"/>
      <c r="KU75" s="473"/>
      <c r="KV75" s="473"/>
      <c r="KW75" s="474"/>
      <c r="KX75" s="417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475"/>
    </row>
    <row r="76" spans="2:323" s="5" customFormat="1" ht="18.95" customHeight="1" x14ac:dyDescent="0.25">
      <c r="B76" s="406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5"/>
      <c r="AB76" s="303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5"/>
      <c r="AQ76" s="250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9"/>
      <c r="BC76" s="250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9"/>
      <c r="BS76" s="250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9"/>
      <c r="CE76" s="250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9"/>
      <c r="CT76" s="250"/>
      <c r="CU76" s="248"/>
      <c r="CV76" s="248"/>
      <c r="CW76" s="248"/>
      <c r="CX76" s="248"/>
      <c r="CY76" s="248"/>
      <c r="CZ76" s="248"/>
      <c r="DA76" s="248"/>
      <c r="DB76" s="248"/>
      <c r="DC76" s="248"/>
      <c r="DD76" s="249"/>
      <c r="DE76" s="104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6"/>
      <c r="DQ76" s="250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9"/>
      <c r="EF76" s="250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9"/>
      <c r="ES76" s="250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9"/>
      <c r="FG76" s="90">
        <v>42611</v>
      </c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8"/>
      <c r="FU76" s="76">
        <v>7798448.0899999999</v>
      </c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8"/>
      <c r="GJ76" s="104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6"/>
      <c r="GX76" s="104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6"/>
      <c r="HP76" s="104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6"/>
      <c r="ID76" s="366"/>
      <c r="IE76" s="367"/>
      <c r="IF76" s="367"/>
      <c r="IG76" s="367"/>
      <c r="IH76" s="367"/>
      <c r="II76" s="367"/>
      <c r="IJ76" s="367"/>
      <c r="IK76" s="367"/>
      <c r="IL76" s="367"/>
      <c r="IM76" s="367"/>
      <c r="IN76" s="367"/>
      <c r="IO76" s="367"/>
      <c r="IP76" s="367"/>
      <c r="IQ76" s="368"/>
      <c r="IR76" s="104"/>
      <c r="IS76" s="105"/>
      <c r="IT76" s="105"/>
      <c r="IU76" s="105"/>
      <c r="IV76" s="105"/>
      <c r="IW76" s="105"/>
      <c r="IX76" s="105"/>
      <c r="IY76" s="105"/>
      <c r="IZ76" s="105"/>
      <c r="JA76" s="105"/>
      <c r="JB76" s="105"/>
      <c r="JC76" s="105"/>
      <c r="JD76" s="105"/>
      <c r="JE76" s="106"/>
      <c r="JF76" s="104"/>
      <c r="JG76" s="105"/>
      <c r="JH76" s="105"/>
      <c r="JI76" s="105"/>
      <c r="JJ76" s="105"/>
      <c r="JK76" s="105"/>
      <c r="JL76" s="105"/>
      <c r="JM76" s="105"/>
      <c r="JN76" s="105"/>
      <c r="JO76" s="105"/>
      <c r="JP76" s="105"/>
      <c r="JQ76" s="105"/>
      <c r="JR76" s="105"/>
      <c r="JS76" s="105"/>
      <c r="JT76" s="105"/>
      <c r="JU76" s="106"/>
      <c r="JV76" s="104"/>
      <c r="JW76" s="105"/>
      <c r="JX76" s="105"/>
      <c r="JY76" s="105"/>
      <c r="JZ76" s="105"/>
      <c r="KA76" s="105"/>
      <c r="KB76" s="105"/>
      <c r="KC76" s="105"/>
      <c r="KD76" s="105"/>
      <c r="KE76" s="105"/>
      <c r="KF76" s="105"/>
      <c r="KG76" s="105"/>
      <c r="KH76" s="105"/>
      <c r="KI76" s="106"/>
      <c r="KJ76" s="104"/>
      <c r="KK76" s="105"/>
      <c r="KL76" s="105"/>
      <c r="KM76" s="105"/>
      <c r="KN76" s="105"/>
      <c r="KO76" s="105"/>
      <c r="KP76" s="105"/>
      <c r="KQ76" s="105"/>
      <c r="KR76" s="105"/>
      <c r="KS76" s="105"/>
      <c r="KT76" s="105"/>
      <c r="KU76" s="105"/>
      <c r="KV76" s="105"/>
      <c r="KW76" s="106"/>
      <c r="KX76" s="104"/>
      <c r="KY76" s="105"/>
      <c r="KZ76" s="105"/>
      <c r="LA76" s="105"/>
      <c r="LB76" s="105"/>
      <c r="LC76" s="105"/>
      <c r="LD76" s="105"/>
      <c r="LE76" s="105"/>
      <c r="LF76" s="105"/>
      <c r="LG76" s="105"/>
      <c r="LH76" s="105"/>
      <c r="LI76" s="105"/>
      <c r="LJ76" s="105"/>
      <c r="LK76" s="347"/>
    </row>
    <row r="77" spans="2:323" s="5" customFormat="1" ht="18.95" customHeight="1" x14ac:dyDescent="0.25">
      <c r="B77" s="406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5"/>
      <c r="AB77" s="303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5"/>
      <c r="AQ77" s="250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9"/>
      <c r="BC77" s="250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9"/>
      <c r="BS77" s="250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9"/>
      <c r="CE77" s="250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9"/>
      <c r="CT77" s="250"/>
      <c r="CU77" s="248"/>
      <c r="CV77" s="248"/>
      <c r="CW77" s="248"/>
      <c r="CX77" s="248"/>
      <c r="CY77" s="248"/>
      <c r="CZ77" s="248"/>
      <c r="DA77" s="248"/>
      <c r="DB77" s="248"/>
      <c r="DC77" s="248"/>
      <c r="DD77" s="249"/>
      <c r="DE77" s="104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6"/>
      <c r="DQ77" s="250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9"/>
      <c r="EF77" s="250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9"/>
      <c r="ES77" s="250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9"/>
      <c r="FG77" s="90">
        <v>42641</v>
      </c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8"/>
      <c r="FU77" s="76">
        <v>7798448.0899999999</v>
      </c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8"/>
      <c r="GJ77" s="104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6"/>
      <c r="GX77" s="104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6"/>
      <c r="HP77" s="104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6"/>
      <c r="ID77" s="366"/>
      <c r="IE77" s="367"/>
      <c r="IF77" s="367"/>
      <c r="IG77" s="367"/>
      <c r="IH77" s="367"/>
      <c r="II77" s="367"/>
      <c r="IJ77" s="367"/>
      <c r="IK77" s="367"/>
      <c r="IL77" s="367"/>
      <c r="IM77" s="367"/>
      <c r="IN77" s="367"/>
      <c r="IO77" s="367"/>
      <c r="IP77" s="367"/>
      <c r="IQ77" s="368"/>
      <c r="IR77" s="104"/>
      <c r="IS77" s="105"/>
      <c r="IT77" s="105"/>
      <c r="IU77" s="105"/>
      <c r="IV77" s="105"/>
      <c r="IW77" s="105"/>
      <c r="IX77" s="105"/>
      <c r="IY77" s="105"/>
      <c r="IZ77" s="105"/>
      <c r="JA77" s="105"/>
      <c r="JB77" s="105"/>
      <c r="JC77" s="105"/>
      <c r="JD77" s="105"/>
      <c r="JE77" s="106"/>
      <c r="JF77" s="104"/>
      <c r="JG77" s="105"/>
      <c r="JH77" s="105"/>
      <c r="JI77" s="105"/>
      <c r="JJ77" s="105"/>
      <c r="JK77" s="105"/>
      <c r="JL77" s="105"/>
      <c r="JM77" s="105"/>
      <c r="JN77" s="105"/>
      <c r="JO77" s="105"/>
      <c r="JP77" s="105"/>
      <c r="JQ77" s="105"/>
      <c r="JR77" s="105"/>
      <c r="JS77" s="105"/>
      <c r="JT77" s="105"/>
      <c r="JU77" s="106"/>
      <c r="JV77" s="104"/>
      <c r="JW77" s="105"/>
      <c r="JX77" s="105"/>
      <c r="JY77" s="105"/>
      <c r="JZ77" s="105"/>
      <c r="KA77" s="105"/>
      <c r="KB77" s="105"/>
      <c r="KC77" s="105"/>
      <c r="KD77" s="105"/>
      <c r="KE77" s="105"/>
      <c r="KF77" s="105"/>
      <c r="KG77" s="105"/>
      <c r="KH77" s="105"/>
      <c r="KI77" s="106"/>
      <c r="KJ77" s="104"/>
      <c r="KK77" s="105"/>
      <c r="KL77" s="105"/>
      <c r="KM77" s="105"/>
      <c r="KN77" s="105"/>
      <c r="KO77" s="105"/>
      <c r="KP77" s="105"/>
      <c r="KQ77" s="105"/>
      <c r="KR77" s="105"/>
      <c r="KS77" s="105"/>
      <c r="KT77" s="105"/>
      <c r="KU77" s="105"/>
      <c r="KV77" s="105"/>
      <c r="KW77" s="106"/>
      <c r="KX77" s="104"/>
      <c r="KY77" s="105"/>
      <c r="KZ77" s="105"/>
      <c r="LA77" s="105"/>
      <c r="LB77" s="105"/>
      <c r="LC77" s="105"/>
      <c r="LD77" s="105"/>
      <c r="LE77" s="105"/>
      <c r="LF77" s="105"/>
      <c r="LG77" s="105"/>
      <c r="LH77" s="105"/>
      <c r="LI77" s="105"/>
      <c r="LJ77" s="105"/>
      <c r="LK77" s="347"/>
    </row>
    <row r="78" spans="2:323" s="5" customFormat="1" ht="18.95" customHeight="1" x14ac:dyDescent="0.25">
      <c r="B78" s="406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5"/>
      <c r="AB78" s="303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5"/>
      <c r="AQ78" s="250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9"/>
      <c r="BC78" s="250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9"/>
      <c r="BS78" s="250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9"/>
      <c r="CE78" s="250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9"/>
      <c r="CT78" s="250"/>
      <c r="CU78" s="248"/>
      <c r="CV78" s="248"/>
      <c r="CW78" s="248"/>
      <c r="CX78" s="248"/>
      <c r="CY78" s="248"/>
      <c r="CZ78" s="248"/>
      <c r="DA78" s="248"/>
      <c r="DB78" s="248"/>
      <c r="DC78" s="248"/>
      <c r="DD78" s="249"/>
      <c r="DE78" s="104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6"/>
      <c r="DQ78" s="250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9"/>
      <c r="EF78" s="250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9"/>
      <c r="ES78" s="250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9"/>
      <c r="FG78" s="90">
        <v>42671</v>
      </c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8"/>
      <c r="FU78" s="76">
        <v>7546885.25</v>
      </c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8"/>
      <c r="GJ78" s="104"/>
      <c r="GK78" s="105"/>
      <c r="GL78" s="105"/>
      <c r="GM78" s="105"/>
      <c r="GN78" s="105"/>
      <c r="GO78" s="105"/>
      <c r="GP78" s="105"/>
      <c r="GQ78" s="105"/>
      <c r="GR78" s="105"/>
      <c r="GS78" s="105"/>
      <c r="GT78" s="105"/>
      <c r="GU78" s="105"/>
      <c r="GV78" s="105"/>
      <c r="GW78" s="106"/>
      <c r="GX78" s="104"/>
      <c r="GY78" s="105"/>
      <c r="GZ78" s="105"/>
      <c r="HA78" s="105"/>
      <c r="HB78" s="105"/>
      <c r="HC78" s="105"/>
      <c r="HD78" s="105"/>
      <c r="HE78" s="105"/>
      <c r="HF78" s="105"/>
      <c r="HG78" s="105"/>
      <c r="HH78" s="105"/>
      <c r="HI78" s="105"/>
      <c r="HJ78" s="105"/>
      <c r="HK78" s="105"/>
      <c r="HL78" s="105"/>
      <c r="HM78" s="105"/>
      <c r="HN78" s="105"/>
      <c r="HO78" s="106"/>
      <c r="HP78" s="104"/>
      <c r="HQ78" s="105"/>
      <c r="HR78" s="105"/>
      <c r="HS78" s="105"/>
      <c r="HT78" s="105"/>
      <c r="HU78" s="105"/>
      <c r="HV78" s="105"/>
      <c r="HW78" s="105"/>
      <c r="HX78" s="105"/>
      <c r="HY78" s="105"/>
      <c r="HZ78" s="105"/>
      <c r="IA78" s="105"/>
      <c r="IB78" s="105"/>
      <c r="IC78" s="106"/>
      <c r="ID78" s="366"/>
      <c r="IE78" s="367"/>
      <c r="IF78" s="367"/>
      <c r="IG78" s="367"/>
      <c r="IH78" s="367"/>
      <c r="II78" s="367"/>
      <c r="IJ78" s="367"/>
      <c r="IK78" s="367"/>
      <c r="IL78" s="367"/>
      <c r="IM78" s="367"/>
      <c r="IN78" s="367"/>
      <c r="IO78" s="367"/>
      <c r="IP78" s="367"/>
      <c r="IQ78" s="368"/>
      <c r="IR78" s="104"/>
      <c r="IS78" s="105"/>
      <c r="IT78" s="105"/>
      <c r="IU78" s="105"/>
      <c r="IV78" s="105"/>
      <c r="IW78" s="105"/>
      <c r="IX78" s="105"/>
      <c r="IY78" s="105"/>
      <c r="IZ78" s="105"/>
      <c r="JA78" s="105"/>
      <c r="JB78" s="105"/>
      <c r="JC78" s="105"/>
      <c r="JD78" s="105"/>
      <c r="JE78" s="106"/>
      <c r="JF78" s="104"/>
      <c r="JG78" s="105"/>
      <c r="JH78" s="105"/>
      <c r="JI78" s="105"/>
      <c r="JJ78" s="105"/>
      <c r="JK78" s="105"/>
      <c r="JL78" s="105"/>
      <c r="JM78" s="105"/>
      <c r="JN78" s="105"/>
      <c r="JO78" s="105"/>
      <c r="JP78" s="105"/>
      <c r="JQ78" s="105"/>
      <c r="JR78" s="105"/>
      <c r="JS78" s="105"/>
      <c r="JT78" s="105"/>
      <c r="JU78" s="106"/>
      <c r="JV78" s="104"/>
      <c r="JW78" s="105"/>
      <c r="JX78" s="105"/>
      <c r="JY78" s="105"/>
      <c r="JZ78" s="105"/>
      <c r="KA78" s="105"/>
      <c r="KB78" s="105"/>
      <c r="KC78" s="105"/>
      <c r="KD78" s="105"/>
      <c r="KE78" s="105"/>
      <c r="KF78" s="105"/>
      <c r="KG78" s="105"/>
      <c r="KH78" s="105"/>
      <c r="KI78" s="106"/>
      <c r="KJ78" s="104"/>
      <c r="KK78" s="105"/>
      <c r="KL78" s="105"/>
      <c r="KM78" s="105"/>
      <c r="KN78" s="105"/>
      <c r="KO78" s="105"/>
      <c r="KP78" s="105"/>
      <c r="KQ78" s="105"/>
      <c r="KR78" s="105"/>
      <c r="KS78" s="105"/>
      <c r="KT78" s="105"/>
      <c r="KU78" s="105"/>
      <c r="KV78" s="105"/>
      <c r="KW78" s="106"/>
      <c r="KX78" s="104"/>
      <c r="KY78" s="105"/>
      <c r="KZ78" s="105"/>
      <c r="LA78" s="105"/>
      <c r="LB78" s="105"/>
      <c r="LC78" s="105"/>
      <c r="LD78" s="105"/>
      <c r="LE78" s="105"/>
      <c r="LF78" s="105"/>
      <c r="LG78" s="105"/>
      <c r="LH78" s="105"/>
      <c r="LI78" s="105"/>
      <c r="LJ78" s="105"/>
      <c r="LK78" s="347"/>
    </row>
    <row r="79" spans="2:323" s="5" customFormat="1" ht="18.95" customHeight="1" x14ac:dyDescent="0.25">
      <c r="B79" s="406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5"/>
      <c r="AB79" s="303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5"/>
      <c r="AQ79" s="250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9"/>
      <c r="BC79" s="250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9"/>
      <c r="BS79" s="250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9"/>
      <c r="CE79" s="250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9"/>
      <c r="CT79" s="250"/>
      <c r="CU79" s="248"/>
      <c r="CV79" s="248"/>
      <c r="CW79" s="248"/>
      <c r="CX79" s="248"/>
      <c r="CY79" s="248"/>
      <c r="CZ79" s="248"/>
      <c r="DA79" s="248"/>
      <c r="DB79" s="248"/>
      <c r="DC79" s="248"/>
      <c r="DD79" s="249"/>
      <c r="DE79" s="104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6"/>
      <c r="DQ79" s="250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9"/>
      <c r="EF79" s="250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9"/>
      <c r="ES79" s="250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9"/>
      <c r="FG79" s="90">
        <v>42702</v>
      </c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8"/>
      <c r="FU79" s="76">
        <v>7798448.0899999999</v>
      </c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8"/>
      <c r="GJ79" s="104"/>
      <c r="GK79" s="105"/>
      <c r="GL79" s="105"/>
      <c r="GM79" s="105"/>
      <c r="GN79" s="105"/>
      <c r="GO79" s="105"/>
      <c r="GP79" s="105"/>
      <c r="GQ79" s="105"/>
      <c r="GR79" s="105"/>
      <c r="GS79" s="105"/>
      <c r="GT79" s="105"/>
      <c r="GU79" s="105"/>
      <c r="GV79" s="105"/>
      <c r="GW79" s="106"/>
      <c r="GX79" s="104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6"/>
      <c r="HP79" s="104"/>
      <c r="HQ79" s="105"/>
      <c r="HR79" s="105"/>
      <c r="HS79" s="105"/>
      <c r="HT79" s="105"/>
      <c r="HU79" s="105"/>
      <c r="HV79" s="105"/>
      <c r="HW79" s="105"/>
      <c r="HX79" s="105"/>
      <c r="HY79" s="105"/>
      <c r="HZ79" s="105"/>
      <c r="IA79" s="105"/>
      <c r="IB79" s="105"/>
      <c r="IC79" s="106"/>
      <c r="ID79" s="366"/>
      <c r="IE79" s="367"/>
      <c r="IF79" s="367"/>
      <c r="IG79" s="367"/>
      <c r="IH79" s="367"/>
      <c r="II79" s="367"/>
      <c r="IJ79" s="367"/>
      <c r="IK79" s="367"/>
      <c r="IL79" s="367"/>
      <c r="IM79" s="367"/>
      <c r="IN79" s="367"/>
      <c r="IO79" s="367"/>
      <c r="IP79" s="367"/>
      <c r="IQ79" s="368"/>
      <c r="IR79" s="104"/>
      <c r="IS79" s="105"/>
      <c r="IT79" s="105"/>
      <c r="IU79" s="105"/>
      <c r="IV79" s="105"/>
      <c r="IW79" s="105"/>
      <c r="IX79" s="105"/>
      <c r="IY79" s="105"/>
      <c r="IZ79" s="105"/>
      <c r="JA79" s="105"/>
      <c r="JB79" s="105"/>
      <c r="JC79" s="105"/>
      <c r="JD79" s="105"/>
      <c r="JE79" s="106"/>
      <c r="JF79" s="104"/>
      <c r="JG79" s="105"/>
      <c r="JH79" s="105"/>
      <c r="JI79" s="105"/>
      <c r="JJ79" s="105"/>
      <c r="JK79" s="105"/>
      <c r="JL79" s="105"/>
      <c r="JM79" s="105"/>
      <c r="JN79" s="105"/>
      <c r="JO79" s="105"/>
      <c r="JP79" s="105"/>
      <c r="JQ79" s="105"/>
      <c r="JR79" s="105"/>
      <c r="JS79" s="105"/>
      <c r="JT79" s="105"/>
      <c r="JU79" s="106"/>
      <c r="JV79" s="104"/>
      <c r="JW79" s="105"/>
      <c r="JX79" s="105"/>
      <c r="JY79" s="105"/>
      <c r="JZ79" s="105"/>
      <c r="KA79" s="105"/>
      <c r="KB79" s="105"/>
      <c r="KC79" s="105"/>
      <c r="KD79" s="105"/>
      <c r="KE79" s="105"/>
      <c r="KF79" s="105"/>
      <c r="KG79" s="105"/>
      <c r="KH79" s="105"/>
      <c r="KI79" s="106"/>
      <c r="KJ79" s="104"/>
      <c r="KK79" s="105"/>
      <c r="KL79" s="105"/>
      <c r="KM79" s="105"/>
      <c r="KN79" s="105"/>
      <c r="KO79" s="105"/>
      <c r="KP79" s="105"/>
      <c r="KQ79" s="105"/>
      <c r="KR79" s="105"/>
      <c r="KS79" s="105"/>
      <c r="KT79" s="105"/>
      <c r="KU79" s="105"/>
      <c r="KV79" s="105"/>
      <c r="KW79" s="106"/>
      <c r="KX79" s="104"/>
      <c r="KY79" s="105"/>
      <c r="KZ79" s="105"/>
      <c r="LA79" s="105"/>
      <c r="LB79" s="105"/>
      <c r="LC79" s="105"/>
      <c r="LD79" s="105"/>
      <c r="LE79" s="105"/>
      <c r="LF79" s="105"/>
      <c r="LG79" s="105"/>
      <c r="LH79" s="105"/>
      <c r="LI79" s="105"/>
      <c r="LJ79" s="105"/>
      <c r="LK79" s="347"/>
    </row>
    <row r="80" spans="2:323" s="5" customFormat="1" ht="18.95" customHeight="1" thickBot="1" x14ac:dyDescent="0.3">
      <c r="B80" s="4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8"/>
      <c r="AB80" s="306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8"/>
      <c r="AQ80" s="251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3"/>
      <c r="BC80" s="251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3"/>
      <c r="BS80" s="251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3"/>
      <c r="CE80" s="251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3"/>
      <c r="CT80" s="251"/>
      <c r="CU80" s="252"/>
      <c r="CV80" s="252"/>
      <c r="CW80" s="252"/>
      <c r="CX80" s="252"/>
      <c r="CY80" s="252"/>
      <c r="CZ80" s="252"/>
      <c r="DA80" s="252"/>
      <c r="DB80" s="252"/>
      <c r="DC80" s="252"/>
      <c r="DD80" s="253"/>
      <c r="DE80" s="125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7"/>
      <c r="DQ80" s="251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3"/>
      <c r="EF80" s="251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3"/>
      <c r="ES80" s="251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  <c r="FF80" s="253"/>
      <c r="FG80" s="484">
        <v>42732</v>
      </c>
      <c r="FH80" s="485"/>
      <c r="FI80" s="485"/>
      <c r="FJ80" s="485"/>
      <c r="FK80" s="485"/>
      <c r="FL80" s="485"/>
      <c r="FM80" s="485"/>
      <c r="FN80" s="485"/>
      <c r="FO80" s="485"/>
      <c r="FP80" s="485"/>
      <c r="FQ80" s="485"/>
      <c r="FR80" s="485"/>
      <c r="FS80" s="485"/>
      <c r="FT80" s="486"/>
      <c r="FU80" s="487">
        <v>7546885.25</v>
      </c>
      <c r="FV80" s="485"/>
      <c r="FW80" s="485"/>
      <c r="FX80" s="485"/>
      <c r="FY80" s="485"/>
      <c r="FZ80" s="485"/>
      <c r="GA80" s="485"/>
      <c r="GB80" s="485"/>
      <c r="GC80" s="485"/>
      <c r="GD80" s="485"/>
      <c r="GE80" s="485"/>
      <c r="GF80" s="485"/>
      <c r="GG80" s="485"/>
      <c r="GH80" s="485"/>
      <c r="GI80" s="486"/>
      <c r="GJ80" s="125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7"/>
      <c r="GX80" s="125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7"/>
      <c r="HP80" s="125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7"/>
      <c r="ID80" s="125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  <c r="IQ80" s="127"/>
      <c r="IR80" s="125"/>
      <c r="IS80" s="126"/>
      <c r="IT80" s="126"/>
      <c r="IU80" s="126"/>
      <c r="IV80" s="126"/>
      <c r="IW80" s="126"/>
      <c r="IX80" s="126"/>
      <c r="IY80" s="126"/>
      <c r="IZ80" s="126"/>
      <c r="JA80" s="126"/>
      <c r="JB80" s="126"/>
      <c r="JC80" s="126"/>
      <c r="JD80" s="126"/>
      <c r="JE80" s="127"/>
      <c r="JF80" s="125"/>
      <c r="JG80" s="126"/>
      <c r="JH80" s="126"/>
      <c r="JI80" s="126"/>
      <c r="JJ80" s="126"/>
      <c r="JK80" s="126"/>
      <c r="JL80" s="126"/>
      <c r="JM80" s="126"/>
      <c r="JN80" s="126"/>
      <c r="JO80" s="126"/>
      <c r="JP80" s="126"/>
      <c r="JQ80" s="126"/>
      <c r="JR80" s="126"/>
      <c r="JS80" s="126"/>
      <c r="JT80" s="126"/>
      <c r="JU80" s="127"/>
      <c r="JV80" s="125"/>
      <c r="JW80" s="126"/>
      <c r="JX80" s="126"/>
      <c r="JY80" s="126"/>
      <c r="JZ80" s="126"/>
      <c r="KA80" s="126"/>
      <c r="KB80" s="126"/>
      <c r="KC80" s="126"/>
      <c r="KD80" s="126"/>
      <c r="KE80" s="126"/>
      <c r="KF80" s="126"/>
      <c r="KG80" s="126"/>
      <c r="KH80" s="126"/>
      <c r="KI80" s="127"/>
      <c r="KJ80" s="125"/>
      <c r="KK80" s="126"/>
      <c r="KL80" s="126"/>
      <c r="KM80" s="126"/>
      <c r="KN80" s="126"/>
      <c r="KO80" s="126"/>
      <c r="KP80" s="126"/>
      <c r="KQ80" s="126"/>
      <c r="KR80" s="126"/>
      <c r="KS80" s="126"/>
      <c r="KT80" s="126"/>
      <c r="KU80" s="126"/>
      <c r="KV80" s="126"/>
      <c r="KW80" s="127"/>
      <c r="KX80" s="125"/>
      <c r="KY80" s="126"/>
      <c r="KZ80" s="126"/>
      <c r="LA80" s="126"/>
      <c r="LB80" s="126"/>
      <c r="LC80" s="126"/>
      <c r="LD80" s="126"/>
      <c r="LE80" s="126"/>
      <c r="LF80" s="126"/>
      <c r="LG80" s="126"/>
      <c r="LH80" s="126"/>
      <c r="LI80" s="126"/>
      <c r="LJ80" s="126"/>
      <c r="LK80" s="348"/>
    </row>
    <row r="81" spans="2:324" s="4" customFormat="1" ht="18.95" customHeight="1" x14ac:dyDescent="0.25">
      <c r="B81" s="288" t="s">
        <v>13</v>
      </c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90"/>
      <c r="AB81" s="297" t="s">
        <v>21</v>
      </c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9"/>
      <c r="AQ81" s="309" t="s">
        <v>89</v>
      </c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1"/>
      <c r="BC81" s="315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N81" s="316"/>
      <c r="BO81" s="316"/>
      <c r="BP81" s="316"/>
      <c r="BQ81" s="316"/>
      <c r="BR81" s="317"/>
      <c r="BS81" s="315"/>
      <c r="BT81" s="316"/>
      <c r="BU81" s="316"/>
      <c r="BV81" s="316"/>
      <c r="BW81" s="316"/>
      <c r="BX81" s="316"/>
      <c r="BY81" s="316"/>
      <c r="BZ81" s="316"/>
      <c r="CA81" s="316"/>
      <c r="CB81" s="316"/>
      <c r="CC81" s="316"/>
      <c r="CD81" s="317"/>
      <c r="CE81" s="325" t="s">
        <v>29</v>
      </c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7"/>
      <c r="CT81" s="334" t="s">
        <v>30</v>
      </c>
      <c r="CU81" s="335"/>
      <c r="CV81" s="335"/>
      <c r="CW81" s="335"/>
      <c r="CX81" s="335"/>
      <c r="CY81" s="335"/>
      <c r="CZ81" s="335"/>
      <c r="DA81" s="335"/>
      <c r="DB81" s="335"/>
      <c r="DC81" s="335"/>
      <c r="DD81" s="336"/>
      <c r="DE81" s="228" t="s">
        <v>88</v>
      </c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30"/>
      <c r="DQ81" s="334">
        <v>11.54</v>
      </c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6"/>
      <c r="EF81" s="244" t="s">
        <v>41</v>
      </c>
      <c r="EG81" s="245"/>
      <c r="EH81" s="245"/>
      <c r="EI81" s="245"/>
      <c r="EJ81" s="245"/>
      <c r="EK81" s="245"/>
      <c r="EL81" s="245"/>
      <c r="EM81" s="245"/>
      <c r="EN81" s="245"/>
      <c r="EO81" s="245"/>
      <c r="EP81" s="245"/>
      <c r="EQ81" s="245"/>
      <c r="ER81" s="246"/>
      <c r="ES81" s="254">
        <v>126784166.70999999</v>
      </c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6"/>
      <c r="FG81" s="370">
        <v>42671</v>
      </c>
      <c r="FH81" s="371"/>
      <c r="FI81" s="371"/>
      <c r="FJ81" s="371"/>
      <c r="FK81" s="371"/>
      <c r="FL81" s="371"/>
      <c r="FM81" s="371"/>
      <c r="FN81" s="371"/>
      <c r="FO81" s="371"/>
      <c r="FP81" s="371"/>
      <c r="FQ81" s="371"/>
      <c r="FR81" s="371"/>
      <c r="FS81" s="371"/>
      <c r="FT81" s="371"/>
      <c r="FU81" s="372">
        <v>10058087.43</v>
      </c>
      <c r="FV81" s="371"/>
      <c r="FW81" s="371"/>
      <c r="FX81" s="371"/>
      <c r="FY81" s="371"/>
      <c r="FZ81" s="371"/>
      <c r="GA81" s="371"/>
      <c r="GB81" s="371"/>
      <c r="GC81" s="371"/>
      <c r="GD81" s="371"/>
      <c r="GE81" s="371"/>
      <c r="GF81" s="371"/>
      <c r="GG81" s="371"/>
      <c r="GH81" s="371"/>
      <c r="GI81" s="371"/>
      <c r="GJ81" s="284">
        <v>43006</v>
      </c>
      <c r="GK81" s="285"/>
      <c r="GL81" s="285"/>
      <c r="GM81" s="285"/>
      <c r="GN81" s="285"/>
      <c r="GO81" s="285"/>
      <c r="GP81" s="285"/>
      <c r="GQ81" s="285"/>
      <c r="GR81" s="285"/>
      <c r="GS81" s="285"/>
      <c r="GT81" s="285"/>
      <c r="GU81" s="285"/>
      <c r="GV81" s="285"/>
      <c r="GW81" s="286"/>
      <c r="GX81" s="118">
        <v>1100000000</v>
      </c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20"/>
      <c r="HP81" s="350"/>
      <c r="HQ81" s="351"/>
      <c r="HR81" s="351"/>
      <c r="HS81" s="351"/>
      <c r="HT81" s="351"/>
      <c r="HU81" s="351"/>
      <c r="HV81" s="351"/>
      <c r="HW81" s="351"/>
      <c r="HX81" s="351"/>
      <c r="HY81" s="351"/>
      <c r="HZ81" s="351"/>
      <c r="IA81" s="351"/>
      <c r="IB81" s="351"/>
      <c r="IC81" s="352"/>
      <c r="ID81" s="118"/>
      <c r="IE81" s="119"/>
      <c r="IF81" s="119"/>
      <c r="IG81" s="119"/>
      <c r="IH81" s="119"/>
      <c r="II81" s="119"/>
      <c r="IJ81" s="119"/>
      <c r="IK81" s="119"/>
      <c r="IL81" s="119"/>
      <c r="IM81" s="119"/>
      <c r="IN81" s="119"/>
      <c r="IO81" s="119"/>
      <c r="IP81" s="119"/>
      <c r="IQ81" s="120"/>
      <c r="IR81" s="343"/>
      <c r="IS81" s="344"/>
      <c r="IT81" s="344"/>
      <c r="IU81" s="344"/>
      <c r="IV81" s="344"/>
      <c r="IW81" s="344"/>
      <c r="IX81" s="344"/>
      <c r="IY81" s="344"/>
      <c r="IZ81" s="344"/>
      <c r="JA81" s="344"/>
      <c r="JB81" s="344"/>
      <c r="JC81" s="344"/>
      <c r="JD81" s="344"/>
      <c r="JE81" s="345"/>
      <c r="JF81" s="343"/>
      <c r="JG81" s="344"/>
      <c r="JH81" s="344"/>
      <c r="JI81" s="344"/>
      <c r="JJ81" s="344"/>
      <c r="JK81" s="344"/>
      <c r="JL81" s="344"/>
      <c r="JM81" s="344"/>
      <c r="JN81" s="344"/>
      <c r="JO81" s="344"/>
      <c r="JP81" s="344"/>
      <c r="JQ81" s="344"/>
      <c r="JR81" s="344"/>
      <c r="JS81" s="344"/>
      <c r="JT81" s="344"/>
      <c r="JU81" s="345"/>
      <c r="JV81" s="343"/>
      <c r="JW81" s="344"/>
      <c r="JX81" s="344"/>
      <c r="JY81" s="344"/>
      <c r="JZ81" s="344"/>
      <c r="KA81" s="344"/>
      <c r="KB81" s="344"/>
      <c r="KC81" s="344"/>
      <c r="KD81" s="344"/>
      <c r="KE81" s="344"/>
      <c r="KF81" s="344"/>
      <c r="KG81" s="344"/>
      <c r="KH81" s="344"/>
      <c r="KI81" s="345"/>
      <c r="KJ81" s="118">
        <f>GX81-ID81</f>
        <v>1100000000</v>
      </c>
      <c r="KK81" s="119"/>
      <c r="KL81" s="119"/>
      <c r="KM81" s="119"/>
      <c r="KN81" s="119"/>
      <c r="KO81" s="119"/>
      <c r="KP81" s="119"/>
      <c r="KQ81" s="119"/>
      <c r="KR81" s="119"/>
      <c r="KS81" s="119"/>
      <c r="KT81" s="119"/>
      <c r="KU81" s="119"/>
      <c r="KV81" s="119"/>
      <c r="KW81" s="120"/>
      <c r="KX81" s="343"/>
      <c r="KY81" s="344"/>
      <c r="KZ81" s="344"/>
      <c r="LA81" s="344"/>
      <c r="LB81" s="344"/>
      <c r="LC81" s="344"/>
      <c r="LD81" s="344"/>
      <c r="LE81" s="344"/>
      <c r="LF81" s="344"/>
      <c r="LG81" s="344"/>
      <c r="LH81" s="344"/>
      <c r="LI81" s="344"/>
      <c r="LJ81" s="344"/>
      <c r="LK81" s="346"/>
    </row>
    <row r="82" spans="2:324" s="4" customFormat="1" ht="18.95" customHeight="1" x14ac:dyDescent="0.25">
      <c r="B82" s="291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3"/>
      <c r="AB82" s="303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5"/>
      <c r="AQ82" s="250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9"/>
      <c r="BC82" s="321"/>
      <c r="BD82" s="319"/>
      <c r="BE82" s="319"/>
      <c r="BF82" s="319"/>
      <c r="BG82" s="319"/>
      <c r="BH82" s="319"/>
      <c r="BI82" s="319"/>
      <c r="BJ82" s="319"/>
      <c r="BK82" s="319"/>
      <c r="BL82" s="319"/>
      <c r="BM82" s="319"/>
      <c r="BN82" s="319"/>
      <c r="BO82" s="319"/>
      <c r="BP82" s="319"/>
      <c r="BQ82" s="319"/>
      <c r="BR82" s="320"/>
      <c r="BS82" s="321"/>
      <c r="BT82" s="319"/>
      <c r="BU82" s="319"/>
      <c r="BV82" s="319"/>
      <c r="BW82" s="319"/>
      <c r="BX82" s="319"/>
      <c r="BY82" s="319"/>
      <c r="BZ82" s="319"/>
      <c r="CA82" s="319"/>
      <c r="CB82" s="319"/>
      <c r="CC82" s="319"/>
      <c r="CD82" s="320"/>
      <c r="CE82" s="331"/>
      <c r="CF82" s="332"/>
      <c r="CG82" s="332"/>
      <c r="CH82" s="332"/>
      <c r="CI82" s="332"/>
      <c r="CJ82" s="332"/>
      <c r="CK82" s="332"/>
      <c r="CL82" s="332"/>
      <c r="CM82" s="332"/>
      <c r="CN82" s="332"/>
      <c r="CO82" s="332"/>
      <c r="CP82" s="332"/>
      <c r="CQ82" s="332"/>
      <c r="CR82" s="332"/>
      <c r="CS82" s="333"/>
      <c r="CT82" s="250"/>
      <c r="CU82" s="248"/>
      <c r="CV82" s="248"/>
      <c r="CW82" s="248"/>
      <c r="CX82" s="248"/>
      <c r="CY82" s="248"/>
      <c r="CZ82" s="248"/>
      <c r="DA82" s="248"/>
      <c r="DB82" s="248"/>
      <c r="DC82" s="248"/>
      <c r="DD82" s="249"/>
      <c r="DE82" s="234"/>
      <c r="DF82" s="235"/>
      <c r="DG82" s="235"/>
      <c r="DH82" s="235"/>
      <c r="DI82" s="235"/>
      <c r="DJ82" s="235"/>
      <c r="DK82" s="235"/>
      <c r="DL82" s="235"/>
      <c r="DM82" s="235"/>
      <c r="DN82" s="235"/>
      <c r="DO82" s="235"/>
      <c r="DP82" s="236"/>
      <c r="DQ82" s="250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9"/>
      <c r="EF82" s="250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9"/>
      <c r="ES82" s="260"/>
      <c r="ET82" s="261"/>
      <c r="EU82" s="261"/>
      <c r="EV82" s="261"/>
      <c r="EW82" s="261"/>
      <c r="EX82" s="261"/>
      <c r="EY82" s="261"/>
      <c r="EZ82" s="261"/>
      <c r="FA82" s="261"/>
      <c r="FB82" s="261"/>
      <c r="FC82" s="261"/>
      <c r="FD82" s="261"/>
      <c r="FE82" s="261"/>
      <c r="FF82" s="262"/>
      <c r="FG82" s="79">
        <v>42702</v>
      </c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1">
        <v>10751748.630000001</v>
      </c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234"/>
      <c r="GK82" s="235"/>
      <c r="GL82" s="235"/>
      <c r="GM82" s="235"/>
      <c r="GN82" s="235"/>
      <c r="GO82" s="235"/>
      <c r="GP82" s="235"/>
      <c r="GQ82" s="235"/>
      <c r="GR82" s="235"/>
      <c r="GS82" s="235"/>
      <c r="GT82" s="235"/>
      <c r="GU82" s="235"/>
      <c r="GV82" s="235"/>
      <c r="GW82" s="236"/>
      <c r="GX82" s="121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3"/>
      <c r="HP82" s="104"/>
      <c r="HQ82" s="349"/>
      <c r="HR82" s="349"/>
      <c r="HS82" s="349"/>
      <c r="HT82" s="349"/>
      <c r="HU82" s="349"/>
      <c r="HV82" s="349"/>
      <c r="HW82" s="349"/>
      <c r="HX82" s="349"/>
      <c r="HY82" s="349"/>
      <c r="HZ82" s="349"/>
      <c r="IA82" s="349"/>
      <c r="IB82" s="349"/>
      <c r="IC82" s="106"/>
      <c r="ID82" s="366"/>
      <c r="IE82" s="389"/>
      <c r="IF82" s="389"/>
      <c r="IG82" s="389"/>
      <c r="IH82" s="389"/>
      <c r="II82" s="389"/>
      <c r="IJ82" s="389"/>
      <c r="IK82" s="389"/>
      <c r="IL82" s="389"/>
      <c r="IM82" s="389"/>
      <c r="IN82" s="389"/>
      <c r="IO82" s="389"/>
      <c r="IP82" s="389"/>
      <c r="IQ82" s="368"/>
      <c r="IR82" s="104"/>
      <c r="IS82" s="105"/>
      <c r="IT82" s="105"/>
      <c r="IU82" s="105"/>
      <c r="IV82" s="105"/>
      <c r="IW82" s="105"/>
      <c r="IX82" s="105"/>
      <c r="IY82" s="105"/>
      <c r="IZ82" s="105"/>
      <c r="JA82" s="105"/>
      <c r="JB82" s="105"/>
      <c r="JC82" s="105"/>
      <c r="JD82" s="105"/>
      <c r="JE82" s="106"/>
      <c r="JF82" s="104"/>
      <c r="JG82" s="105"/>
      <c r="JH82" s="105"/>
      <c r="JI82" s="105"/>
      <c r="JJ82" s="105"/>
      <c r="JK82" s="105"/>
      <c r="JL82" s="105"/>
      <c r="JM82" s="105"/>
      <c r="JN82" s="105"/>
      <c r="JO82" s="105"/>
      <c r="JP82" s="105"/>
      <c r="JQ82" s="105"/>
      <c r="JR82" s="105"/>
      <c r="JS82" s="105"/>
      <c r="JT82" s="105"/>
      <c r="JU82" s="106"/>
      <c r="JV82" s="104"/>
      <c r="JW82" s="105"/>
      <c r="JX82" s="105"/>
      <c r="JY82" s="105"/>
      <c r="JZ82" s="105"/>
      <c r="KA82" s="105"/>
      <c r="KB82" s="105"/>
      <c r="KC82" s="105"/>
      <c r="KD82" s="105"/>
      <c r="KE82" s="105"/>
      <c r="KF82" s="105"/>
      <c r="KG82" s="105"/>
      <c r="KH82" s="105"/>
      <c r="KI82" s="106"/>
      <c r="KJ82" s="121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3"/>
      <c r="KX82" s="104"/>
      <c r="KY82" s="105"/>
      <c r="KZ82" s="105"/>
      <c r="LA82" s="105"/>
      <c r="LB82" s="105"/>
      <c r="LC82" s="105"/>
      <c r="LD82" s="105"/>
      <c r="LE82" s="105"/>
      <c r="LF82" s="105"/>
      <c r="LG82" s="105"/>
      <c r="LH82" s="105"/>
      <c r="LI82" s="105"/>
      <c r="LJ82" s="105"/>
      <c r="LK82" s="347"/>
    </row>
    <row r="83" spans="2:324" s="4" customFormat="1" ht="18.95" customHeight="1" x14ac:dyDescent="0.25">
      <c r="B83" s="291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3"/>
      <c r="AB83" s="303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5"/>
      <c r="AQ83" s="250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9"/>
      <c r="BC83" s="321"/>
      <c r="BD83" s="319"/>
      <c r="BE83" s="319"/>
      <c r="BF83" s="319"/>
      <c r="BG83" s="319"/>
      <c r="BH83" s="319"/>
      <c r="BI83" s="319"/>
      <c r="BJ83" s="319"/>
      <c r="BK83" s="319"/>
      <c r="BL83" s="319"/>
      <c r="BM83" s="319"/>
      <c r="BN83" s="319"/>
      <c r="BO83" s="319"/>
      <c r="BP83" s="319"/>
      <c r="BQ83" s="319"/>
      <c r="BR83" s="320"/>
      <c r="BS83" s="321"/>
      <c r="BT83" s="319"/>
      <c r="BU83" s="319"/>
      <c r="BV83" s="319"/>
      <c r="BW83" s="319"/>
      <c r="BX83" s="319"/>
      <c r="BY83" s="319"/>
      <c r="BZ83" s="319"/>
      <c r="CA83" s="319"/>
      <c r="CB83" s="319"/>
      <c r="CC83" s="319"/>
      <c r="CD83" s="320"/>
      <c r="CE83" s="331"/>
      <c r="CF83" s="332"/>
      <c r="CG83" s="332"/>
      <c r="CH83" s="332"/>
      <c r="CI83" s="332"/>
      <c r="CJ83" s="332"/>
      <c r="CK83" s="332"/>
      <c r="CL83" s="332"/>
      <c r="CM83" s="332"/>
      <c r="CN83" s="332"/>
      <c r="CO83" s="332"/>
      <c r="CP83" s="332"/>
      <c r="CQ83" s="332"/>
      <c r="CR83" s="332"/>
      <c r="CS83" s="333"/>
      <c r="CT83" s="250"/>
      <c r="CU83" s="248"/>
      <c r="CV83" s="248"/>
      <c r="CW83" s="248"/>
      <c r="CX83" s="248"/>
      <c r="CY83" s="248"/>
      <c r="CZ83" s="248"/>
      <c r="DA83" s="248"/>
      <c r="DB83" s="248"/>
      <c r="DC83" s="248"/>
      <c r="DD83" s="249"/>
      <c r="DE83" s="234"/>
      <c r="DF83" s="235"/>
      <c r="DG83" s="235"/>
      <c r="DH83" s="235"/>
      <c r="DI83" s="235"/>
      <c r="DJ83" s="235"/>
      <c r="DK83" s="235"/>
      <c r="DL83" s="235"/>
      <c r="DM83" s="235"/>
      <c r="DN83" s="235"/>
      <c r="DO83" s="235"/>
      <c r="DP83" s="236"/>
      <c r="DQ83" s="250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9"/>
      <c r="EF83" s="250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9"/>
      <c r="ES83" s="260"/>
      <c r="ET83" s="261"/>
      <c r="EU83" s="261"/>
      <c r="EV83" s="261"/>
      <c r="EW83" s="261"/>
      <c r="EX83" s="261"/>
      <c r="EY83" s="261"/>
      <c r="EZ83" s="261"/>
      <c r="FA83" s="261"/>
      <c r="FB83" s="261"/>
      <c r="FC83" s="261"/>
      <c r="FD83" s="261"/>
      <c r="FE83" s="261"/>
      <c r="FF83" s="262"/>
      <c r="FG83" s="79">
        <v>42732</v>
      </c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1">
        <v>10404918.029999999</v>
      </c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234"/>
      <c r="GK83" s="235"/>
      <c r="GL83" s="235"/>
      <c r="GM83" s="235"/>
      <c r="GN83" s="235"/>
      <c r="GO83" s="235"/>
      <c r="GP83" s="235"/>
      <c r="GQ83" s="235"/>
      <c r="GR83" s="235"/>
      <c r="GS83" s="235"/>
      <c r="GT83" s="235"/>
      <c r="GU83" s="235"/>
      <c r="GV83" s="235"/>
      <c r="GW83" s="236"/>
      <c r="GX83" s="121"/>
      <c r="GY83" s="122"/>
      <c r="GZ83" s="122"/>
      <c r="HA83" s="122"/>
      <c r="HB83" s="122"/>
      <c r="HC83" s="122"/>
      <c r="HD83" s="122"/>
      <c r="HE83" s="122"/>
      <c r="HF83" s="122"/>
      <c r="HG83" s="122"/>
      <c r="HH83" s="122"/>
      <c r="HI83" s="122"/>
      <c r="HJ83" s="122"/>
      <c r="HK83" s="122"/>
      <c r="HL83" s="122"/>
      <c r="HM83" s="122"/>
      <c r="HN83" s="122"/>
      <c r="HO83" s="123"/>
      <c r="HP83" s="104"/>
      <c r="HQ83" s="349"/>
      <c r="HR83" s="349"/>
      <c r="HS83" s="349"/>
      <c r="HT83" s="349"/>
      <c r="HU83" s="349"/>
      <c r="HV83" s="349"/>
      <c r="HW83" s="349"/>
      <c r="HX83" s="349"/>
      <c r="HY83" s="349"/>
      <c r="HZ83" s="349"/>
      <c r="IA83" s="349"/>
      <c r="IB83" s="349"/>
      <c r="IC83" s="106"/>
      <c r="ID83" s="366"/>
      <c r="IE83" s="389"/>
      <c r="IF83" s="389"/>
      <c r="IG83" s="389"/>
      <c r="IH83" s="389"/>
      <c r="II83" s="389"/>
      <c r="IJ83" s="389"/>
      <c r="IK83" s="389"/>
      <c r="IL83" s="389"/>
      <c r="IM83" s="389"/>
      <c r="IN83" s="389"/>
      <c r="IO83" s="389"/>
      <c r="IP83" s="389"/>
      <c r="IQ83" s="368"/>
      <c r="IR83" s="104"/>
      <c r="IS83" s="105"/>
      <c r="IT83" s="105"/>
      <c r="IU83" s="105"/>
      <c r="IV83" s="105"/>
      <c r="IW83" s="105"/>
      <c r="IX83" s="105"/>
      <c r="IY83" s="105"/>
      <c r="IZ83" s="105"/>
      <c r="JA83" s="105"/>
      <c r="JB83" s="105"/>
      <c r="JC83" s="105"/>
      <c r="JD83" s="105"/>
      <c r="JE83" s="106"/>
      <c r="JF83" s="104"/>
      <c r="JG83" s="105"/>
      <c r="JH83" s="105"/>
      <c r="JI83" s="105"/>
      <c r="JJ83" s="105"/>
      <c r="JK83" s="105"/>
      <c r="JL83" s="105"/>
      <c r="JM83" s="105"/>
      <c r="JN83" s="105"/>
      <c r="JO83" s="105"/>
      <c r="JP83" s="105"/>
      <c r="JQ83" s="105"/>
      <c r="JR83" s="105"/>
      <c r="JS83" s="105"/>
      <c r="JT83" s="105"/>
      <c r="JU83" s="106"/>
      <c r="JV83" s="104"/>
      <c r="JW83" s="105"/>
      <c r="JX83" s="105"/>
      <c r="JY83" s="105"/>
      <c r="JZ83" s="105"/>
      <c r="KA83" s="105"/>
      <c r="KB83" s="105"/>
      <c r="KC83" s="105"/>
      <c r="KD83" s="105"/>
      <c r="KE83" s="105"/>
      <c r="KF83" s="105"/>
      <c r="KG83" s="105"/>
      <c r="KH83" s="105"/>
      <c r="KI83" s="106"/>
      <c r="KJ83" s="121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3"/>
      <c r="KX83" s="104"/>
      <c r="KY83" s="105"/>
      <c r="KZ83" s="105"/>
      <c r="LA83" s="105"/>
      <c r="LB83" s="105"/>
      <c r="LC83" s="105"/>
      <c r="LD83" s="105"/>
      <c r="LE83" s="105"/>
      <c r="LF83" s="105"/>
      <c r="LG83" s="105"/>
      <c r="LH83" s="105"/>
      <c r="LI83" s="105"/>
      <c r="LJ83" s="105"/>
      <c r="LK83" s="347"/>
    </row>
    <row r="84" spans="2:324" s="4" customFormat="1" ht="18.95" customHeight="1" x14ac:dyDescent="0.25">
      <c r="B84" s="291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3"/>
      <c r="AB84" s="303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05"/>
      <c r="AQ84" s="250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49"/>
      <c r="BC84" s="321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20"/>
      <c r="BS84" s="321"/>
      <c r="BT84" s="341"/>
      <c r="BU84" s="341"/>
      <c r="BV84" s="341"/>
      <c r="BW84" s="341"/>
      <c r="BX84" s="341"/>
      <c r="BY84" s="341"/>
      <c r="BZ84" s="341"/>
      <c r="CA84" s="341"/>
      <c r="CB84" s="341"/>
      <c r="CC84" s="341"/>
      <c r="CD84" s="320"/>
      <c r="CE84" s="331"/>
      <c r="CF84" s="342"/>
      <c r="CG84" s="342"/>
      <c r="CH84" s="342"/>
      <c r="CI84" s="342"/>
      <c r="CJ84" s="342"/>
      <c r="CK84" s="342"/>
      <c r="CL84" s="342"/>
      <c r="CM84" s="342"/>
      <c r="CN84" s="342"/>
      <c r="CO84" s="342"/>
      <c r="CP84" s="342"/>
      <c r="CQ84" s="342"/>
      <c r="CR84" s="342"/>
      <c r="CS84" s="333"/>
      <c r="CT84" s="250"/>
      <c r="CU84" s="265"/>
      <c r="CV84" s="265"/>
      <c r="CW84" s="265"/>
      <c r="CX84" s="265"/>
      <c r="CY84" s="265"/>
      <c r="CZ84" s="265"/>
      <c r="DA84" s="265"/>
      <c r="DB84" s="265"/>
      <c r="DC84" s="265"/>
      <c r="DD84" s="249"/>
      <c r="DE84" s="23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36"/>
      <c r="DQ84" s="250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49"/>
      <c r="EF84" s="250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49"/>
      <c r="ES84" s="260"/>
      <c r="ET84" s="266"/>
      <c r="EU84" s="266"/>
      <c r="EV84" s="266"/>
      <c r="EW84" s="266"/>
      <c r="EX84" s="266"/>
      <c r="EY84" s="266"/>
      <c r="EZ84" s="266"/>
      <c r="FA84" s="266"/>
      <c r="FB84" s="266"/>
      <c r="FC84" s="266"/>
      <c r="FD84" s="266"/>
      <c r="FE84" s="266"/>
      <c r="FF84" s="262"/>
      <c r="FG84" s="53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54"/>
      <c r="FU84" s="53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54"/>
      <c r="GJ84" s="234"/>
      <c r="GK84" s="287"/>
      <c r="GL84" s="287"/>
      <c r="GM84" s="287"/>
      <c r="GN84" s="287"/>
      <c r="GO84" s="287"/>
      <c r="GP84" s="287"/>
      <c r="GQ84" s="287"/>
      <c r="GR84" s="287"/>
      <c r="GS84" s="287"/>
      <c r="GT84" s="287"/>
      <c r="GU84" s="287"/>
      <c r="GV84" s="287"/>
      <c r="GW84" s="236"/>
      <c r="GX84" s="121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124"/>
      <c r="HO84" s="123"/>
      <c r="HP84" s="104"/>
      <c r="HQ84" s="349"/>
      <c r="HR84" s="349"/>
      <c r="HS84" s="349"/>
      <c r="HT84" s="349"/>
      <c r="HU84" s="349"/>
      <c r="HV84" s="349"/>
      <c r="HW84" s="349"/>
      <c r="HX84" s="349"/>
      <c r="HY84" s="349"/>
      <c r="HZ84" s="349"/>
      <c r="IA84" s="349"/>
      <c r="IB84" s="349"/>
      <c r="IC84" s="106"/>
      <c r="ID84" s="366"/>
      <c r="IE84" s="389"/>
      <c r="IF84" s="389"/>
      <c r="IG84" s="389"/>
      <c r="IH84" s="389"/>
      <c r="II84" s="389"/>
      <c r="IJ84" s="389"/>
      <c r="IK84" s="389"/>
      <c r="IL84" s="389"/>
      <c r="IM84" s="389"/>
      <c r="IN84" s="389"/>
      <c r="IO84" s="389"/>
      <c r="IP84" s="389"/>
      <c r="IQ84" s="368"/>
      <c r="IR84" s="104"/>
      <c r="IS84" s="349"/>
      <c r="IT84" s="349"/>
      <c r="IU84" s="349"/>
      <c r="IV84" s="349"/>
      <c r="IW84" s="349"/>
      <c r="IX84" s="349"/>
      <c r="IY84" s="349"/>
      <c r="IZ84" s="349"/>
      <c r="JA84" s="349"/>
      <c r="JB84" s="349"/>
      <c r="JC84" s="349"/>
      <c r="JD84" s="349"/>
      <c r="JE84" s="106"/>
      <c r="JF84" s="104"/>
      <c r="JG84" s="349"/>
      <c r="JH84" s="349"/>
      <c r="JI84" s="349"/>
      <c r="JJ84" s="349"/>
      <c r="JK84" s="349"/>
      <c r="JL84" s="349"/>
      <c r="JM84" s="349"/>
      <c r="JN84" s="349"/>
      <c r="JO84" s="349"/>
      <c r="JP84" s="349"/>
      <c r="JQ84" s="349"/>
      <c r="JR84" s="349"/>
      <c r="JS84" s="349"/>
      <c r="JT84" s="349"/>
      <c r="JU84" s="106"/>
      <c r="JV84" s="104"/>
      <c r="JW84" s="349"/>
      <c r="JX84" s="349"/>
      <c r="JY84" s="349"/>
      <c r="JZ84" s="349"/>
      <c r="KA84" s="349"/>
      <c r="KB84" s="349"/>
      <c r="KC84" s="349"/>
      <c r="KD84" s="349"/>
      <c r="KE84" s="349"/>
      <c r="KF84" s="349"/>
      <c r="KG84" s="349"/>
      <c r="KH84" s="349"/>
      <c r="KI84" s="106"/>
      <c r="KJ84" s="234"/>
      <c r="KK84" s="287"/>
      <c r="KL84" s="287"/>
      <c r="KM84" s="287"/>
      <c r="KN84" s="287"/>
      <c r="KO84" s="287"/>
      <c r="KP84" s="287"/>
      <c r="KQ84" s="287"/>
      <c r="KR84" s="287"/>
      <c r="KS84" s="287"/>
      <c r="KT84" s="287"/>
      <c r="KU84" s="287"/>
      <c r="KV84" s="287"/>
      <c r="KW84" s="236"/>
      <c r="KX84" s="104"/>
      <c r="KY84" s="349"/>
      <c r="KZ84" s="349"/>
      <c r="LA84" s="349"/>
      <c r="LB84" s="349"/>
      <c r="LC84" s="349"/>
      <c r="LD84" s="349"/>
      <c r="LE84" s="349"/>
      <c r="LF84" s="349"/>
      <c r="LG84" s="349"/>
      <c r="LH84" s="349"/>
      <c r="LI84" s="349"/>
      <c r="LJ84" s="349"/>
      <c r="LK84" s="347"/>
    </row>
    <row r="85" spans="2:324" s="4" customFormat="1" ht="18.95" customHeight="1" x14ac:dyDescent="0.25">
      <c r="B85" s="291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3"/>
      <c r="AB85" s="303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05"/>
      <c r="AQ85" s="250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49"/>
      <c r="BC85" s="321"/>
      <c r="BD85" s="319"/>
      <c r="BE85" s="319"/>
      <c r="BF85" s="319"/>
      <c r="BG85" s="319"/>
      <c r="BH85" s="319"/>
      <c r="BI85" s="319"/>
      <c r="BJ85" s="319"/>
      <c r="BK85" s="319"/>
      <c r="BL85" s="319"/>
      <c r="BM85" s="319"/>
      <c r="BN85" s="319"/>
      <c r="BO85" s="319"/>
      <c r="BP85" s="319"/>
      <c r="BQ85" s="319"/>
      <c r="BR85" s="320"/>
      <c r="BS85" s="32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20"/>
      <c r="CE85" s="331"/>
      <c r="CF85" s="342"/>
      <c r="CG85" s="342"/>
      <c r="CH85" s="342"/>
      <c r="CI85" s="342"/>
      <c r="CJ85" s="342"/>
      <c r="CK85" s="342"/>
      <c r="CL85" s="342"/>
      <c r="CM85" s="342"/>
      <c r="CN85" s="342"/>
      <c r="CO85" s="342"/>
      <c r="CP85" s="342"/>
      <c r="CQ85" s="342"/>
      <c r="CR85" s="342"/>
      <c r="CS85" s="333"/>
      <c r="CT85" s="250"/>
      <c r="CU85" s="265"/>
      <c r="CV85" s="265"/>
      <c r="CW85" s="265"/>
      <c r="CX85" s="265"/>
      <c r="CY85" s="265"/>
      <c r="CZ85" s="265"/>
      <c r="DA85" s="265"/>
      <c r="DB85" s="265"/>
      <c r="DC85" s="265"/>
      <c r="DD85" s="249"/>
      <c r="DE85" s="23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36"/>
      <c r="DQ85" s="250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49"/>
      <c r="EF85" s="250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49"/>
      <c r="ES85" s="260"/>
      <c r="ET85" s="266"/>
      <c r="EU85" s="266"/>
      <c r="EV85" s="266"/>
      <c r="EW85" s="266"/>
      <c r="EX85" s="266"/>
      <c r="EY85" s="266"/>
      <c r="EZ85" s="266"/>
      <c r="FA85" s="266"/>
      <c r="FB85" s="266"/>
      <c r="FC85" s="266"/>
      <c r="FD85" s="266"/>
      <c r="FE85" s="266"/>
      <c r="FF85" s="262"/>
      <c r="FG85" s="53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54"/>
      <c r="FU85" s="53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54"/>
      <c r="GJ85" s="234"/>
      <c r="GK85" s="287"/>
      <c r="GL85" s="287"/>
      <c r="GM85" s="287"/>
      <c r="GN85" s="287"/>
      <c r="GO85" s="287"/>
      <c r="GP85" s="287"/>
      <c r="GQ85" s="287"/>
      <c r="GR85" s="287"/>
      <c r="GS85" s="287"/>
      <c r="GT85" s="287"/>
      <c r="GU85" s="287"/>
      <c r="GV85" s="287"/>
      <c r="GW85" s="236"/>
      <c r="GX85" s="121"/>
      <c r="GY85" s="124"/>
      <c r="GZ85" s="124"/>
      <c r="HA85" s="124"/>
      <c r="HB85" s="124"/>
      <c r="HC85" s="124"/>
      <c r="HD85" s="124"/>
      <c r="HE85" s="124"/>
      <c r="HF85" s="124"/>
      <c r="HG85" s="124"/>
      <c r="HH85" s="124"/>
      <c r="HI85" s="124"/>
      <c r="HJ85" s="124"/>
      <c r="HK85" s="124"/>
      <c r="HL85" s="124"/>
      <c r="HM85" s="124"/>
      <c r="HN85" s="124"/>
      <c r="HO85" s="123"/>
      <c r="HP85" s="104"/>
      <c r="HQ85" s="349"/>
      <c r="HR85" s="349"/>
      <c r="HS85" s="349"/>
      <c r="HT85" s="349"/>
      <c r="HU85" s="349"/>
      <c r="HV85" s="349"/>
      <c r="HW85" s="349"/>
      <c r="HX85" s="349"/>
      <c r="HY85" s="349"/>
      <c r="HZ85" s="349"/>
      <c r="IA85" s="349"/>
      <c r="IB85" s="349"/>
      <c r="IC85" s="106"/>
      <c r="ID85" s="366"/>
      <c r="IE85" s="389"/>
      <c r="IF85" s="389"/>
      <c r="IG85" s="389"/>
      <c r="IH85" s="389"/>
      <c r="II85" s="389"/>
      <c r="IJ85" s="389"/>
      <c r="IK85" s="389"/>
      <c r="IL85" s="389"/>
      <c r="IM85" s="389"/>
      <c r="IN85" s="389"/>
      <c r="IO85" s="389"/>
      <c r="IP85" s="389"/>
      <c r="IQ85" s="368"/>
      <c r="IR85" s="104"/>
      <c r="IS85" s="349"/>
      <c r="IT85" s="349"/>
      <c r="IU85" s="349"/>
      <c r="IV85" s="349"/>
      <c r="IW85" s="349"/>
      <c r="IX85" s="349"/>
      <c r="IY85" s="349"/>
      <c r="IZ85" s="349"/>
      <c r="JA85" s="349"/>
      <c r="JB85" s="349"/>
      <c r="JC85" s="349"/>
      <c r="JD85" s="349"/>
      <c r="JE85" s="106"/>
      <c r="JF85" s="104"/>
      <c r="JG85" s="349"/>
      <c r="JH85" s="349"/>
      <c r="JI85" s="349"/>
      <c r="JJ85" s="349"/>
      <c r="JK85" s="349"/>
      <c r="JL85" s="349"/>
      <c r="JM85" s="349"/>
      <c r="JN85" s="349"/>
      <c r="JO85" s="349"/>
      <c r="JP85" s="349"/>
      <c r="JQ85" s="349"/>
      <c r="JR85" s="349"/>
      <c r="JS85" s="349"/>
      <c r="JT85" s="349"/>
      <c r="JU85" s="106"/>
      <c r="JV85" s="104"/>
      <c r="JW85" s="349"/>
      <c r="JX85" s="349"/>
      <c r="JY85" s="349"/>
      <c r="JZ85" s="349"/>
      <c r="KA85" s="349"/>
      <c r="KB85" s="349"/>
      <c r="KC85" s="349"/>
      <c r="KD85" s="349"/>
      <c r="KE85" s="349"/>
      <c r="KF85" s="349"/>
      <c r="KG85" s="349"/>
      <c r="KH85" s="349"/>
      <c r="KI85" s="106"/>
      <c r="KJ85" s="234"/>
      <c r="KK85" s="287"/>
      <c r="KL85" s="287"/>
      <c r="KM85" s="287"/>
      <c r="KN85" s="287"/>
      <c r="KO85" s="287"/>
      <c r="KP85" s="287"/>
      <c r="KQ85" s="287"/>
      <c r="KR85" s="287"/>
      <c r="KS85" s="287"/>
      <c r="KT85" s="287"/>
      <c r="KU85" s="287"/>
      <c r="KV85" s="287"/>
      <c r="KW85" s="236"/>
      <c r="KX85" s="104"/>
      <c r="KY85" s="349"/>
      <c r="KZ85" s="349"/>
      <c r="LA85" s="349"/>
      <c r="LB85" s="349"/>
      <c r="LC85" s="349"/>
      <c r="LD85" s="349"/>
      <c r="LE85" s="349"/>
      <c r="LF85" s="349"/>
      <c r="LG85" s="349"/>
      <c r="LH85" s="349"/>
      <c r="LI85" s="349"/>
      <c r="LJ85" s="349"/>
      <c r="LK85" s="347"/>
    </row>
    <row r="86" spans="2:324" s="4" customFormat="1" ht="18.95" customHeight="1" x14ac:dyDescent="0.25">
      <c r="B86" s="291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3"/>
      <c r="AB86" s="303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5"/>
      <c r="AQ86" s="250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9"/>
      <c r="BC86" s="321"/>
      <c r="BD86" s="319"/>
      <c r="BE86" s="319"/>
      <c r="BF86" s="319"/>
      <c r="BG86" s="319"/>
      <c r="BH86" s="319"/>
      <c r="BI86" s="319"/>
      <c r="BJ86" s="319"/>
      <c r="BK86" s="319"/>
      <c r="BL86" s="319"/>
      <c r="BM86" s="319"/>
      <c r="BN86" s="319"/>
      <c r="BO86" s="319"/>
      <c r="BP86" s="319"/>
      <c r="BQ86" s="319"/>
      <c r="BR86" s="320"/>
      <c r="BS86" s="321"/>
      <c r="BT86" s="319"/>
      <c r="BU86" s="319"/>
      <c r="BV86" s="319"/>
      <c r="BW86" s="319"/>
      <c r="BX86" s="319"/>
      <c r="BY86" s="319"/>
      <c r="BZ86" s="319"/>
      <c r="CA86" s="319"/>
      <c r="CB86" s="319"/>
      <c r="CC86" s="319"/>
      <c r="CD86" s="320"/>
      <c r="CE86" s="331"/>
      <c r="CF86" s="332"/>
      <c r="CG86" s="332"/>
      <c r="CH86" s="332"/>
      <c r="CI86" s="332"/>
      <c r="CJ86" s="332"/>
      <c r="CK86" s="332"/>
      <c r="CL86" s="332"/>
      <c r="CM86" s="332"/>
      <c r="CN86" s="332"/>
      <c r="CO86" s="332"/>
      <c r="CP86" s="332"/>
      <c r="CQ86" s="332"/>
      <c r="CR86" s="332"/>
      <c r="CS86" s="333"/>
      <c r="CT86" s="250"/>
      <c r="CU86" s="248"/>
      <c r="CV86" s="248"/>
      <c r="CW86" s="248"/>
      <c r="CX86" s="248"/>
      <c r="CY86" s="248"/>
      <c r="CZ86" s="248"/>
      <c r="DA86" s="248"/>
      <c r="DB86" s="248"/>
      <c r="DC86" s="248"/>
      <c r="DD86" s="249"/>
      <c r="DE86" s="234"/>
      <c r="DF86" s="235"/>
      <c r="DG86" s="235"/>
      <c r="DH86" s="235"/>
      <c r="DI86" s="235"/>
      <c r="DJ86" s="235"/>
      <c r="DK86" s="235"/>
      <c r="DL86" s="235"/>
      <c r="DM86" s="235"/>
      <c r="DN86" s="235"/>
      <c r="DO86" s="235"/>
      <c r="DP86" s="236"/>
      <c r="DQ86" s="250"/>
      <c r="DR86" s="248"/>
      <c r="DS86" s="248"/>
      <c r="DT86" s="248"/>
      <c r="DU86" s="248"/>
      <c r="DV86" s="248"/>
      <c r="DW86" s="248"/>
      <c r="DX86" s="248"/>
      <c r="DY86" s="248"/>
      <c r="DZ86" s="248"/>
      <c r="EA86" s="248"/>
      <c r="EB86" s="248"/>
      <c r="EC86" s="248"/>
      <c r="ED86" s="248"/>
      <c r="EE86" s="249"/>
      <c r="EF86" s="250"/>
      <c r="EG86" s="248"/>
      <c r="EH86" s="248"/>
      <c r="EI86" s="248"/>
      <c r="EJ86" s="248"/>
      <c r="EK86" s="248"/>
      <c r="EL86" s="248"/>
      <c r="EM86" s="248"/>
      <c r="EN86" s="248"/>
      <c r="EO86" s="248"/>
      <c r="EP86" s="248"/>
      <c r="EQ86" s="248"/>
      <c r="ER86" s="249"/>
      <c r="ES86" s="260"/>
      <c r="ET86" s="261"/>
      <c r="EU86" s="261"/>
      <c r="EV86" s="261"/>
      <c r="EW86" s="261"/>
      <c r="EX86" s="261"/>
      <c r="EY86" s="261"/>
      <c r="EZ86" s="261"/>
      <c r="FA86" s="261"/>
      <c r="FB86" s="261"/>
      <c r="FC86" s="261"/>
      <c r="FD86" s="261"/>
      <c r="FE86" s="261"/>
      <c r="FF86" s="262"/>
      <c r="FG86" s="53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54"/>
      <c r="FU86" s="53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54"/>
      <c r="GJ86" s="234"/>
      <c r="GK86" s="235"/>
      <c r="GL86" s="235"/>
      <c r="GM86" s="235"/>
      <c r="GN86" s="235"/>
      <c r="GO86" s="235"/>
      <c r="GP86" s="235"/>
      <c r="GQ86" s="235"/>
      <c r="GR86" s="235"/>
      <c r="GS86" s="235"/>
      <c r="GT86" s="235"/>
      <c r="GU86" s="235"/>
      <c r="GV86" s="235"/>
      <c r="GW86" s="236"/>
      <c r="GX86" s="121"/>
      <c r="GY86" s="122"/>
      <c r="GZ86" s="122"/>
      <c r="HA86" s="122"/>
      <c r="HB86" s="122"/>
      <c r="HC86" s="122"/>
      <c r="HD86" s="122"/>
      <c r="HE86" s="122"/>
      <c r="HF86" s="122"/>
      <c r="HG86" s="122"/>
      <c r="HH86" s="122"/>
      <c r="HI86" s="122"/>
      <c r="HJ86" s="122"/>
      <c r="HK86" s="122"/>
      <c r="HL86" s="122"/>
      <c r="HM86" s="122"/>
      <c r="HN86" s="122"/>
      <c r="HO86" s="123"/>
      <c r="HP86" s="104"/>
      <c r="HQ86" s="105"/>
      <c r="HR86" s="105"/>
      <c r="HS86" s="105"/>
      <c r="HT86" s="105"/>
      <c r="HU86" s="105"/>
      <c r="HV86" s="105"/>
      <c r="HW86" s="105"/>
      <c r="HX86" s="105"/>
      <c r="HY86" s="105"/>
      <c r="HZ86" s="105"/>
      <c r="IA86" s="105"/>
      <c r="IB86" s="105"/>
      <c r="IC86" s="106"/>
      <c r="ID86" s="366"/>
      <c r="IE86" s="367"/>
      <c r="IF86" s="367"/>
      <c r="IG86" s="367"/>
      <c r="IH86" s="367"/>
      <c r="II86" s="367"/>
      <c r="IJ86" s="367"/>
      <c r="IK86" s="367"/>
      <c r="IL86" s="367"/>
      <c r="IM86" s="367"/>
      <c r="IN86" s="367"/>
      <c r="IO86" s="367"/>
      <c r="IP86" s="367"/>
      <c r="IQ86" s="368"/>
      <c r="IR86" s="104"/>
      <c r="IS86" s="105"/>
      <c r="IT86" s="105"/>
      <c r="IU86" s="105"/>
      <c r="IV86" s="105"/>
      <c r="IW86" s="105"/>
      <c r="IX86" s="105"/>
      <c r="IY86" s="105"/>
      <c r="IZ86" s="105"/>
      <c r="JA86" s="105"/>
      <c r="JB86" s="105"/>
      <c r="JC86" s="105"/>
      <c r="JD86" s="105"/>
      <c r="JE86" s="106"/>
      <c r="JF86" s="104"/>
      <c r="JG86" s="105"/>
      <c r="JH86" s="105"/>
      <c r="JI86" s="105"/>
      <c r="JJ86" s="105"/>
      <c r="JK86" s="105"/>
      <c r="JL86" s="105"/>
      <c r="JM86" s="105"/>
      <c r="JN86" s="105"/>
      <c r="JO86" s="105"/>
      <c r="JP86" s="105"/>
      <c r="JQ86" s="105"/>
      <c r="JR86" s="105"/>
      <c r="JS86" s="105"/>
      <c r="JT86" s="105"/>
      <c r="JU86" s="106"/>
      <c r="JV86" s="104"/>
      <c r="JW86" s="105"/>
      <c r="JX86" s="105"/>
      <c r="JY86" s="105"/>
      <c r="JZ86" s="105"/>
      <c r="KA86" s="105"/>
      <c r="KB86" s="105"/>
      <c r="KC86" s="105"/>
      <c r="KD86" s="105"/>
      <c r="KE86" s="105"/>
      <c r="KF86" s="105"/>
      <c r="KG86" s="105"/>
      <c r="KH86" s="105"/>
      <c r="KI86" s="106"/>
      <c r="KJ86" s="234"/>
      <c r="KK86" s="235"/>
      <c r="KL86" s="235"/>
      <c r="KM86" s="235"/>
      <c r="KN86" s="235"/>
      <c r="KO86" s="235"/>
      <c r="KP86" s="235"/>
      <c r="KQ86" s="235"/>
      <c r="KR86" s="235"/>
      <c r="KS86" s="235"/>
      <c r="KT86" s="235"/>
      <c r="KU86" s="235"/>
      <c r="KV86" s="235"/>
      <c r="KW86" s="236"/>
      <c r="KX86" s="104"/>
      <c r="KY86" s="105"/>
      <c r="KZ86" s="105"/>
      <c r="LA86" s="105"/>
      <c r="LB86" s="105"/>
      <c r="LC86" s="105"/>
      <c r="LD86" s="105"/>
      <c r="LE86" s="105"/>
      <c r="LF86" s="105"/>
      <c r="LG86" s="105"/>
      <c r="LH86" s="105"/>
      <c r="LI86" s="105"/>
      <c r="LJ86" s="105"/>
      <c r="LK86" s="347"/>
    </row>
    <row r="87" spans="2:324" s="4" customFormat="1" ht="18.95" customHeight="1" thickBot="1" x14ac:dyDescent="0.3">
      <c r="B87" s="294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6"/>
      <c r="AB87" s="306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8"/>
      <c r="AQ87" s="251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3"/>
      <c r="BC87" s="322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4"/>
      <c r="BS87" s="322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4"/>
      <c r="CE87" s="251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3"/>
      <c r="CT87" s="251"/>
      <c r="CU87" s="252"/>
      <c r="CV87" s="252"/>
      <c r="CW87" s="252"/>
      <c r="CX87" s="252"/>
      <c r="CY87" s="252"/>
      <c r="CZ87" s="252"/>
      <c r="DA87" s="252"/>
      <c r="DB87" s="252"/>
      <c r="DC87" s="252"/>
      <c r="DD87" s="253"/>
      <c r="DE87" s="125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7"/>
      <c r="DQ87" s="251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3"/>
      <c r="EF87" s="251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3"/>
      <c r="ES87" s="251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3"/>
      <c r="FG87" s="59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1"/>
      <c r="FU87" s="59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1"/>
      <c r="GJ87" s="125"/>
      <c r="GK87" s="126"/>
      <c r="GL87" s="126"/>
      <c r="GM87" s="126"/>
      <c r="GN87" s="126"/>
      <c r="GO87" s="126"/>
      <c r="GP87" s="126"/>
      <c r="GQ87" s="126"/>
      <c r="GR87" s="126"/>
      <c r="GS87" s="126"/>
      <c r="GT87" s="126"/>
      <c r="GU87" s="126"/>
      <c r="GV87" s="126"/>
      <c r="GW87" s="127"/>
      <c r="GX87" s="125"/>
      <c r="GY87" s="126"/>
      <c r="GZ87" s="126"/>
      <c r="HA87" s="126"/>
      <c r="HB87" s="126"/>
      <c r="HC87" s="126"/>
      <c r="HD87" s="126"/>
      <c r="HE87" s="126"/>
      <c r="HF87" s="126"/>
      <c r="HG87" s="126"/>
      <c r="HH87" s="126"/>
      <c r="HI87" s="126"/>
      <c r="HJ87" s="126"/>
      <c r="HK87" s="126"/>
      <c r="HL87" s="126"/>
      <c r="HM87" s="126"/>
      <c r="HN87" s="126"/>
      <c r="HO87" s="127"/>
      <c r="HP87" s="125"/>
      <c r="HQ87" s="126"/>
      <c r="HR87" s="126"/>
      <c r="HS87" s="126"/>
      <c r="HT87" s="126"/>
      <c r="HU87" s="126"/>
      <c r="HV87" s="126"/>
      <c r="HW87" s="126"/>
      <c r="HX87" s="126"/>
      <c r="HY87" s="126"/>
      <c r="HZ87" s="126"/>
      <c r="IA87" s="126"/>
      <c r="IB87" s="126"/>
      <c r="IC87" s="127"/>
      <c r="ID87" s="390"/>
      <c r="IE87" s="391"/>
      <c r="IF87" s="391"/>
      <c r="IG87" s="391"/>
      <c r="IH87" s="391"/>
      <c r="II87" s="391"/>
      <c r="IJ87" s="391"/>
      <c r="IK87" s="391"/>
      <c r="IL87" s="391"/>
      <c r="IM87" s="391"/>
      <c r="IN87" s="391"/>
      <c r="IO87" s="391"/>
      <c r="IP87" s="391"/>
      <c r="IQ87" s="392"/>
      <c r="IR87" s="125"/>
      <c r="IS87" s="126"/>
      <c r="IT87" s="126"/>
      <c r="IU87" s="126"/>
      <c r="IV87" s="126"/>
      <c r="IW87" s="126"/>
      <c r="IX87" s="126"/>
      <c r="IY87" s="126"/>
      <c r="IZ87" s="126"/>
      <c r="JA87" s="126"/>
      <c r="JB87" s="126"/>
      <c r="JC87" s="126"/>
      <c r="JD87" s="126"/>
      <c r="JE87" s="127"/>
      <c r="JF87" s="125"/>
      <c r="JG87" s="126"/>
      <c r="JH87" s="126"/>
      <c r="JI87" s="126"/>
      <c r="JJ87" s="126"/>
      <c r="JK87" s="126"/>
      <c r="JL87" s="126"/>
      <c r="JM87" s="126"/>
      <c r="JN87" s="126"/>
      <c r="JO87" s="126"/>
      <c r="JP87" s="126"/>
      <c r="JQ87" s="126"/>
      <c r="JR87" s="126"/>
      <c r="JS87" s="126"/>
      <c r="JT87" s="126"/>
      <c r="JU87" s="127"/>
      <c r="JV87" s="125"/>
      <c r="JW87" s="126"/>
      <c r="JX87" s="126"/>
      <c r="JY87" s="126"/>
      <c r="JZ87" s="126"/>
      <c r="KA87" s="126"/>
      <c r="KB87" s="126"/>
      <c r="KC87" s="126"/>
      <c r="KD87" s="126"/>
      <c r="KE87" s="126"/>
      <c r="KF87" s="126"/>
      <c r="KG87" s="126"/>
      <c r="KH87" s="126"/>
      <c r="KI87" s="127"/>
      <c r="KJ87" s="125"/>
      <c r="KK87" s="126"/>
      <c r="KL87" s="126"/>
      <c r="KM87" s="126"/>
      <c r="KN87" s="126"/>
      <c r="KO87" s="126"/>
      <c r="KP87" s="126"/>
      <c r="KQ87" s="126"/>
      <c r="KR87" s="126"/>
      <c r="KS87" s="126"/>
      <c r="KT87" s="126"/>
      <c r="KU87" s="126"/>
      <c r="KV87" s="126"/>
      <c r="KW87" s="127"/>
      <c r="KX87" s="125"/>
      <c r="KY87" s="126"/>
      <c r="KZ87" s="126"/>
      <c r="LA87" s="126"/>
      <c r="LB87" s="126"/>
      <c r="LC87" s="126"/>
      <c r="LD87" s="126"/>
      <c r="LE87" s="126"/>
      <c r="LF87" s="126"/>
      <c r="LG87" s="126"/>
      <c r="LH87" s="126"/>
      <c r="LI87" s="126"/>
      <c r="LJ87" s="126"/>
      <c r="LK87" s="348"/>
    </row>
    <row r="88" spans="2:324" s="4" customFormat="1" ht="18.95" customHeight="1" x14ac:dyDescent="0.25">
      <c r="B88" s="288" t="s">
        <v>13</v>
      </c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4"/>
      <c r="Z88" s="404"/>
      <c r="AA88" s="405"/>
      <c r="AB88" s="418" t="s">
        <v>21</v>
      </c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404"/>
      <c r="AN88" s="404"/>
      <c r="AO88" s="404"/>
      <c r="AP88" s="405"/>
      <c r="AQ88" s="419" t="s">
        <v>94</v>
      </c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6"/>
      <c r="BC88" s="183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7"/>
      <c r="BS88" s="183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7"/>
      <c r="CE88" s="420" t="s">
        <v>29</v>
      </c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6"/>
      <c r="CT88" s="419" t="s">
        <v>30</v>
      </c>
      <c r="CU88" s="245"/>
      <c r="CV88" s="245"/>
      <c r="CW88" s="245"/>
      <c r="CX88" s="245"/>
      <c r="CY88" s="245"/>
      <c r="CZ88" s="245"/>
      <c r="DA88" s="245"/>
      <c r="DB88" s="245"/>
      <c r="DC88" s="245"/>
      <c r="DD88" s="246"/>
      <c r="DE88" s="421">
        <v>42726</v>
      </c>
      <c r="DF88" s="361"/>
      <c r="DG88" s="361"/>
      <c r="DH88" s="361"/>
      <c r="DI88" s="361"/>
      <c r="DJ88" s="361"/>
      <c r="DK88" s="361"/>
      <c r="DL88" s="361"/>
      <c r="DM88" s="361"/>
      <c r="DN88" s="361"/>
      <c r="DO88" s="361"/>
      <c r="DP88" s="369"/>
      <c r="DQ88" s="419">
        <v>10.35</v>
      </c>
      <c r="DR88" s="245"/>
      <c r="DS88" s="245"/>
      <c r="DT88" s="245"/>
      <c r="DU88" s="245"/>
      <c r="DV88" s="245"/>
      <c r="DW88" s="245"/>
      <c r="DX88" s="245"/>
      <c r="DY88" s="245"/>
      <c r="DZ88" s="245"/>
      <c r="EA88" s="245"/>
      <c r="EB88" s="245"/>
      <c r="EC88" s="245"/>
      <c r="ED88" s="245"/>
      <c r="EE88" s="246"/>
      <c r="EF88" s="419" t="s">
        <v>41</v>
      </c>
      <c r="EG88" s="245"/>
      <c r="EH88" s="245"/>
      <c r="EI88" s="245"/>
      <c r="EJ88" s="245"/>
      <c r="EK88" s="245"/>
      <c r="EL88" s="245"/>
      <c r="EM88" s="245"/>
      <c r="EN88" s="245"/>
      <c r="EO88" s="245"/>
      <c r="EP88" s="245"/>
      <c r="EQ88" s="245"/>
      <c r="ER88" s="246"/>
      <c r="ES88" s="422">
        <v>20703333.34</v>
      </c>
      <c r="ET88" s="245"/>
      <c r="EU88" s="245"/>
      <c r="EV88" s="245"/>
      <c r="EW88" s="245"/>
      <c r="EX88" s="245"/>
      <c r="EY88" s="245"/>
      <c r="EZ88" s="245"/>
      <c r="FA88" s="245"/>
      <c r="FB88" s="245"/>
      <c r="FC88" s="245"/>
      <c r="FD88" s="245"/>
      <c r="FE88" s="245"/>
      <c r="FF88" s="246"/>
      <c r="FG88" s="423">
        <v>42732</v>
      </c>
      <c r="FH88" s="424"/>
      <c r="FI88" s="424"/>
      <c r="FJ88" s="424"/>
      <c r="FK88" s="424"/>
      <c r="FL88" s="424"/>
      <c r="FM88" s="424"/>
      <c r="FN88" s="424"/>
      <c r="FO88" s="424"/>
      <c r="FP88" s="424"/>
      <c r="FQ88" s="424"/>
      <c r="FR88" s="424"/>
      <c r="FS88" s="424"/>
      <c r="FT88" s="425"/>
      <c r="FU88" s="426">
        <v>339344.26</v>
      </c>
      <c r="FV88" s="427"/>
      <c r="FW88" s="427"/>
      <c r="FX88" s="427"/>
      <c r="FY88" s="427"/>
      <c r="FZ88" s="427"/>
      <c r="GA88" s="427"/>
      <c r="GB88" s="427"/>
      <c r="GC88" s="427"/>
      <c r="GD88" s="427"/>
      <c r="GE88" s="427"/>
      <c r="GF88" s="427"/>
      <c r="GG88" s="427"/>
      <c r="GH88" s="427"/>
      <c r="GI88" s="428"/>
      <c r="GJ88" s="421">
        <v>43090</v>
      </c>
      <c r="GK88" s="361"/>
      <c r="GL88" s="361"/>
      <c r="GM88" s="361"/>
      <c r="GN88" s="361"/>
      <c r="GO88" s="361"/>
      <c r="GP88" s="361"/>
      <c r="GQ88" s="361"/>
      <c r="GR88" s="361"/>
      <c r="GS88" s="361"/>
      <c r="GT88" s="361"/>
      <c r="GU88" s="361"/>
      <c r="GV88" s="361"/>
      <c r="GW88" s="369"/>
      <c r="GX88" s="363">
        <v>200000000</v>
      </c>
      <c r="GY88" s="361"/>
      <c r="GZ88" s="361"/>
      <c r="HA88" s="361"/>
      <c r="HB88" s="361"/>
      <c r="HC88" s="361"/>
      <c r="HD88" s="361"/>
      <c r="HE88" s="361"/>
      <c r="HF88" s="361"/>
      <c r="HG88" s="361"/>
      <c r="HH88" s="361"/>
      <c r="HI88" s="361"/>
      <c r="HJ88" s="361"/>
      <c r="HK88" s="361"/>
      <c r="HL88" s="361"/>
      <c r="HM88" s="361"/>
      <c r="HN88" s="361"/>
      <c r="HO88" s="369"/>
      <c r="HP88" s="360"/>
      <c r="HQ88" s="361"/>
      <c r="HR88" s="361"/>
      <c r="HS88" s="361"/>
      <c r="HT88" s="361"/>
      <c r="HU88" s="361"/>
      <c r="HV88" s="361"/>
      <c r="HW88" s="361"/>
      <c r="HX88" s="361"/>
      <c r="HY88" s="361"/>
      <c r="HZ88" s="361"/>
      <c r="IA88" s="361"/>
      <c r="IB88" s="361"/>
      <c r="IC88" s="369"/>
      <c r="ID88" s="363"/>
      <c r="IE88" s="361"/>
      <c r="IF88" s="361"/>
      <c r="IG88" s="361"/>
      <c r="IH88" s="361"/>
      <c r="II88" s="361"/>
      <c r="IJ88" s="361"/>
      <c r="IK88" s="361"/>
      <c r="IL88" s="361"/>
      <c r="IM88" s="361"/>
      <c r="IN88" s="361"/>
      <c r="IO88" s="361"/>
      <c r="IP88" s="361"/>
      <c r="IQ88" s="369"/>
      <c r="IR88" s="360"/>
      <c r="IS88" s="361"/>
      <c r="IT88" s="361"/>
      <c r="IU88" s="361"/>
      <c r="IV88" s="361"/>
      <c r="IW88" s="361"/>
      <c r="IX88" s="361"/>
      <c r="IY88" s="361"/>
      <c r="IZ88" s="361"/>
      <c r="JA88" s="361"/>
      <c r="JB88" s="361"/>
      <c r="JC88" s="361"/>
      <c r="JD88" s="361"/>
      <c r="JE88" s="369"/>
      <c r="JF88" s="360"/>
      <c r="JG88" s="361"/>
      <c r="JH88" s="361"/>
      <c r="JI88" s="361"/>
      <c r="JJ88" s="361"/>
      <c r="JK88" s="361"/>
      <c r="JL88" s="361"/>
      <c r="JM88" s="361"/>
      <c r="JN88" s="361"/>
      <c r="JO88" s="361"/>
      <c r="JP88" s="361"/>
      <c r="JQ88" s="361"/>
      <c r="JR88" s="361"/>
      <c r="JS88" s="361"/>
      <c r="JT88" s="361"/>
      <c r="JU88" s="369"/>
      <c r="JV88" s="360"/>
      <c r="JW88" s="361"/>
      <c r="JX88" s="361"/>
      <c r="JY88" s="361"/>
      <c r="JZ88" s="361"/>
      <c r="KA88" s="361"/>
      <c r="KB88" s="361"/>
      <c r="KC88" s="361"/>
      <c r="KD88" s="361"/>
      <c r="KE88" s="361"/>
      <c r="KF88" s="361"/>
      <c r="KG88" s="361"/>
      <c r="KH88" s="361"/>
      <c r="KI88" s="369"/>
      <c r="KJ88" s="363">
        <f>GX88-ID89</f>
        <v>200000000</v>
      </c>
      <c r="KK88" s="361"/>
      <c r="KL88" s="361"/>
      <c r="KM88" s="361"/>
      <c r="KN88" s="361"/>
      <c r="KO88" s="361"/>
      <c r="KP88" s="361"/>
      <c r="KQ88" s="361"/>
      <c r="KR88" s="361"/>
      <c r="KS88" s="361"/>
      <c r="KT88" s="361"/>
      <c r="KU88" s="361"/>
      <c r="KV88" s="361"/>
      <c r="KW88" s="369"/>
      <c r="KX88" s="360"/>
      <c r="KY88" s="361"/>
      <c r="KZ88" s="361"/>
      <c r="LA88" s="361"/>
      <c r="LB88" s="361"/>
      <c r="LC88" s="361"/>
      <c r="LD88" s="361"/>
      <c r="LE88" s="361"/>
      <c r="LF88" s="361"/>
      <c r="LG88" s="361"/>
      <c r="LH88" s="361"/>
      <c r="LI88" s="361"/>
      <c r="LJ88" s="361"/>
      <c r="LK88" s="362"/>
    </row>
    <row r="89" spans="2:324" s="4" customFormat="1" ht="51.75" customHeight="1" thickBot="1" x14ac:dyDescent="0.3">
      <c r="B89" s="4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8"/>
      <c r="AB89" s="306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8"/>
      <c r="AQ89" s="251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3"/>
      <c r="BC89" s="322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4"/>
      <c r="BS89" s="322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4"/>
      <c r="CE89" s="251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3"/>
      <c r="CT89" s="251"/>
      <c r="CU89" s="252"/>
      <c r="CV89" s="252"/>
      <c r="CW89" s="252"/>
      <c r="CX89" s="252"/>
      <c r="CY89" s="252"/>
      <c r="CZ89" s="252"/>
      <c r="DA89" s="252"/>
      <c r="DB89" s="252"/>
      <c r="DC89" s="252"/>
      <c r="DD89" s="253"/>
      <c r="DE89" s="125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7"/>
      <c r="DQ89" s="251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3"/>
      <c r="EF89" s="251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3"/>
      <c r="ES89" s="251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3"/>
      <c r="FG89" s="70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2"/>
      <c r="FU89" s="70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2"/>
      <c r="GJ89" s="125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7"/>
      <c r="GX89" s="125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7"/>
      <c r="HP89" s="125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7"/>
      <c r="ID89" s="125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7"/>
      <c r="IR89" s="125"/>
      <c r="IS89" s="126"/>
      <c r="IT89" s="126"/>
      <c r="IU89" s="126"/>
      <c r="IV89" s="126"/>
      <c r="IW89" s="126"/>
      <c r="IX89" s="126"/>
      <c r="IY89" s="126"/>
      <c r="IZ89" s="126"/>
      <c r="JA89" s="126"/>
      <c r="JB89" s="126"/>
      <c r="JC89" s="126"/>
      <c r="JD89" s="126"/>
      <c r="JE89" s="127"/>
      <c r="JF89" s="125"/>
      <c r="JG89" s="126"/>
      <c r="JH89" s="126"/>
      <c r="JI89" s="126"/>
      <c r="JJ89" s="126"/>
      <c r="JK89" s="126"/>
      <c r="JL89" s="126"/>
      <c r="JM89" s="126"/>
      <c r="JN89" s="126"/>
      <c r="JO89" s="126"/>
      <c r="JP89" s="126"/>
      <c r="JQ89" s="126"/>
      <c r="JR89" s="126"/>
      <c r="JS89" s="126"/>
      <c r="JT89" s="126"/>
      <c r="JU89" s="127"/>
      <c r="JV89" s="125"/>
      <c r="JW89" s="126"/>
      <c r="JX89" s="126"/>
      <c r="JY89" s="126"/>
      <c r="JZ89" s="126"/>
      <c r="KA89" s="126"/>
      <c r="KB89" s="126"/>
      <c r="KC89" s="126"/>
      <c r="KD89" s="126"/>
      <c r="KE89" s="126"/>
      <c r="KF89" s="126"/>
      <c r="KG89" s="126"/>
      <c r="KH89" s="126"/>
      <c r="KI89" s="127"/>
      <c r="KJ89" s="125"/>
      <c r="KK89" s="126"/>
      <c r="KL89" s="126"/>
      <c r="KM89" s="126"/>
      <c r="KN89" s="126"/>
      <c r="KO89" s="126"/>
      <c r="KP89" s="126"/>
      <c r="KQ89" s="126"/>
      <c r="KR89" s="126"/>
      <c r="KS89" s="126"/>
      <c r="KT89" s="126"/>
      <c r="KU89" s="126"/>
      <c r="KV89" s="126"/>
      <c r="KW89" s="127"/>
      <c r="KX89" s="125"/>
      <c r="KY89" s="126"/>
      <c r="KZ89" s="126"/>
      <c r="LA89" s="126"/>
      <c r="LB89" s="126"/>
      <c r="LC89" s="126"/>
      <c r="LD89" s="126"/>
      <c r="LE89" s="126"/>
      <c r="LF89" s="126"/>
      <c r="LG89" s="126"/>
      <c r="LH89" s="126"/>
      <c r="LI89" s="126"/>
      <c r="LJ89" s="126"/>
      <c r="LK89" s="348"/>
    </row>
    <row r="90" spans="2:324" s="5" customFormat="1" ht="26.25" customHeight="1" thickBot="1" x14ac:dyDescent="0.3">
      <c r="B90" s="394" t="s">
        <v>15</v>
      </c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6"/>
      <c r="AB90" s="160" t="s">
        <v>14</v>
      </c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2"/>
      <c r="AQ90" s="160" t="s">
        <v>14</v>
      </c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2"/>
      <c r="BC90" s="160" t="s">
        <v>14</v>
      </c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2"/>
      <c r="BS90" s="160" t="s">
        <v>14</v>
      </c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2"/>
      <c r="CE90" s="160" t="s">
        <v>14</v>
      </c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2"/>
      <c r="CT90" s="160" t="s">
        <v>14</v>
      </c>
      <c r="CU90" s="161"/>
      <c r="CV90" s="161"/>
      <c r="CW90" s="161"/>
      <c r="CX90" s="161"/>
      <c r="CY90" s="161"/>
      <c r="CZ90" s="161"/>
      <c r="DA90" s="161"/>
      <c r="DB90" s="161"/>
      <c r="DC90" s="161"/>
      <c r="DD90" s="162"/>
      <c r="DE90" s="160" t="s">
        <v>14</v>
      </c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2"/>
      <c r="DQ90" s="160" t="s">
        <v>14</v>
      </c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2"/>
      <c r="EF90" s="160" t="s">
        <v>14</v>
      </c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2"/>
      <c r="ES90" s="378">
        <f>SUM(ES10:ES88)</f>
        <v>617313333.32000005</v>
      </c>
      <c r="ET90" s="379"/>
      <c r="EU90" s="379"/>
      <c r="EV90" s="379"/>
      <c r="EW90" s="379"/>
      <c r="EX90" s="379"/>
      <c r="EY90" s="379"/>
      <c r="EZ90" s="379"/>
      <c r="FA90" s="379"/>
      <c r="FB90" s="379"/>
      <c r="FC90" s="379"/>
      <c r="FD90" s="379"/>
      <c r="FE90" s="379"/>
      <c r="FF90" s="380"/>
      <c r="FG90" s="160" t="s">
        <v>14</v>
      </c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2"/>
      <c r="FU90" s="279">
        <f>SUM(FU10:FU89)</f>
        <v>342394334.39000005</v>
      </c>
      <c r="FV90" s="280"/>
      <c r="FW90" s="280"/>
      <c r="FX90" s="280"/>
      <c r="FY90" s="280"/>
      <c r="FZ90" s="280"/>
      <c r="GA90" s="280"/>
      <c r="GB90" s="280"/>
      <c r="GC90" s="280"/>
      <c r="GD90" s="280"/>
      <c r="GE90" s="280"/>
      <c r="GF90" s="280"/>
      <c r="GG90" s="280"/>
      <c r="GH90" s="280"/>
      <c r="GI90" s="281"/>
      <c r="GJ90" s="160" t="s">
        <v>20</v>
      </c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2"/>
      <c r="GX90" s="279">
        <f>SUM(GX10:GX88)</f>
        <v>5300000000</v>
      </c>
      <c r="GY90" s="282"/>
      <c r="GZ90" s="282"/>
      <c r="HA90" s="282"/>
      <c r="HB90" s="282"/>
      <c r="HC90" s="282"/>
      <c r="HD90" s="282"/>
      <c r="HE90" s="282"/>
      <c r="HF90" s="282"/>
      <c r="HG90" s="282"/>
      <c r="HH90" s="282"/>
      <c r="HI90" s="282"/>
      <c r="HJ90" s="282"/>
      <c r="HK90" s="282"/>
      <c r="HL90" s="282"/>
      <c r="HM90" s="282"/>
      <c r="HN90" s="282"/>
      <c r="HO90" s="283"/>
      <c r="HP90" s="160" t="s">
        <v>20</v>
      </c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2"/>
      <c r="ID90" s="279">
        <f>SUM(ID10:ID89)</f>
        <v>1700000000</v>
      </c>
      <c r="IE90" s="280"/>
      <c r="IF90" s="280"/>
      <c r="IG90" s="280"/>
      <c r="IH90" s="280"/>
      <c r="II90" s="280"/>
      <c r="IJ90" s="280"/>
      <c r="IK90" s="280"/>
      <c r="IL90" s="280"/>
      <c r="IM90" s="280"/>
      <c r="IN90" s="280"/>
      <c r="IO90" s="280"/>
      <c r="IP90" s="280"/>
      <c r="IQ90" s="281"/>
      <c r="IR90" s="273"/>
      <c r="IS90" s="274"/>
      <c r="IT90" s="274"/>
      <c r="IU90" s="274"/>
      <c r="IV90" s="274"/>
      <c r="IW90" s="274"/>
      <c r="IX90" s="274"/>
      <c r="IY90" s="274"/>
      <c r="IZ90" s="274"/>
      <c r="JA90" s="274"/>
      <c r="JB90" s="274"/>
      <c r="JC90" s="274"/>
      <c r="JD90" s="274"/>
      <c r="JE90" s="275"/>
      <c r="JF90" s="273"/>
      <c r="JG90" s="274"/>
      <c r="JH90" s="274"/>
      <c r="JI90" s="274"/>
      <c r="JJ90" s="274"/>
      <c r="JK90" s="274"/>
      <c r="JL90" s="274"/>
      <c r="JM90" s="274"/>
      <c r="JN90" s="274"/>
      <c r="JO90" s="274"/>
      <c r="JP90" s="274"/>
      <c r="JQ90" s="274"/>
      <c r="JR90" s="274"/>
      <c r="JS90" s="274"/>
      <c r="JT90" s="274"/>
      <c r="JU90" s="275"/>
      <c r="JV90" s="273"/>
      <c r="JW90" s="274"/>
      <c r="JX90" s="274"/>
      <c r="JY90" s="274"/>
      <c r="JZ90" s="274"/>
      <c r="KA90" s="274"/>
      <c r="KB90" s="274"/>
      <c r="KC90" s="274"/>
      <c r="KD90" s="274"/>
      <c r="KE90" s="274"/>
      <c r="KF90" s="274"/>
      <c r="KG90" s="274"/>
      <c r="KH90" s="274"/>
      <c r="KI90" s="275"/>
      <c r="KJ90" s="276">
        <f>SUM(KJ10:KJ88)</f>
        <v>3600000000</v>
      </c>
      <c r="KK90" s="277"/>
      <c r="KL90" s="277"/>
      <c r="KM90" s="277"/>
      <c r="KN90" s="277"/>
      <c r="KO90" s="277"/>
      <c r="KP90" s="277"/>
      <c r="KQ90" s="277"/>
      <c r="KR90" s="277"/>
      <c r="KS90" s="277"/>
      <c r="KT90" s="277"/>
      <c r="KU90" s="277"/>
      <c r="KV90" s="277"/>
      <c r="KW90" s="278"/>
      <c r="KX90" s="273"/>
      <c r="KY90" s="274"/>
      <c r="KZ90" s="274"/>
      <c r="LA90" s="274"/>
      <c r="LB90" s="274"/>
      <c r="LC90" s="274"/>
      <c r="LD90" s="274"/>
      <c r="LE90" s="274"/>
      <c r="LF90" s="274"/>
      <c r="LG90" s="274"/>
      <c r="LH90" s="274"/>
      <c r="LI90" s="274"/>
      <c r="LJ90" s="274"/>
      <c r="LK90" s="393"/>
    </row>
    <row r="91" spans="2:324" ht="43.5" customHeight="1" x14ac:dyDescent="0.2">
      <c r="B91" s="381" t="s">
        <v>48</v>
      </c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  <c r="CT91" s="382"/>
      <c r="CU91" s="382"/>
      <c r="CV91" s="382"/>
      <c r="CW91" s="382"/>
      <c r="CX91" s="382"/>
      <c r="CY91" s="382"/>
      <c r="CZ91" s="382"/>
      <c r="DA91" s="382"/>
      <c r="DB91" s="382"/>
      <c r="DC91" s="382"/>
      <c r="DD91" s="382"/>
      <c r="DE91" s="382"/>
      <c r="DF91" s="382"/>
      <c r="DG91" s="382"/>
      <c r="DH91" s="382"/>
      <c r="DI91" s="382"/>
      <c r="DJ91" s="382"/>
      <c r="DK91" s="382"/>
      <c r="DL91" s="382"/>
      <c r="DM91" s="382"/>
      <c r="DN91" s="382"/>
      <c r="DO91" s="382"/>
      <c r="DP91" s="382"/>
      <c r="DQ91" s="382"/>
      <c r="DR91" s="382"/>
      <c r="DS91" s="382"/>
      <c r="DT91" s="382"/>
      <c r="DU91" s="382"/>
      <c r="DV91" s="382"/>
      <c r="DW91" s="382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/>
      <c r="EH91" s="382"/>
      <c r="EI91" s="382"/>
      <c r="EJ91" s="382"/>
      <c r="EK91" s="382"/>
      <c r="EL91" s="382"/>
      <c r="EM91" s="382"/>
      <c r="EN91" s="382"/>
      <c r="EO91" s="382"/>
      <c r="EP91" s="382"/>
      <c r="EQ91" s="382"/>
      <c r="ER91" s="382"/>
      <c r="ES91" s="382"/>
      <c r="ET91" s="382"/>
      <c r="EU91" s="382"/>
      <c r="EV91" s="382"/>
      <c r="EW91" s="382"/>
      <c r="EX91" s="382"/>
      <c r="EY91" s="382"/>
      <c r="EZ91" s="382"/>
      <c r="FA91" s="382"/>
      <c r="FB91" s="382"/>
      <c r="FC91" s="382"/>
      <c r="FD91" s="382"/>
      <c r="FE91" s="382"/>
      <c r="FF91" s="382"/>
      <c r="FG91" s="382"/>
      <c r="FH91" s="382"/>
      <c r="FI91" s="382"/>
      <c r="FJ91" s="382"/>
      <c r="FK91" s="382"/>
      <c r="FL91" s="382"/>
      <c r="FM91" s="382"/>
      <c r="FN91" s="382"/>
      <c r="FO91" s="382"/>
      <c r="FP91" s="382"/>
      <c r="FQ91" s="382"/>
      <c r="FR91" s="382"/>
      <c r="FS91" s="382"/>
      <c r="FT91" s="382"/>
      <c r="FU91" s="382"/>
      <c r="FV91" s="382"/>
      <c r="FW91" s="382"/>
      <c r="FX91" s="382"/>
      <c r="FY91" s="382"/>
      <c r="FZ91" s="382"/>
      <c r="GA91" s="382"/>
      <c r="GB91" s="382"/>
      <c r="GC91" s="382"/>
      <c r="GD91" s="382"/>
      <c r="GE91" s="382"/>
      <c r="GF91" s="382"/>
      <c r="GG91" s="382"/>
      <c r="GH91" s="382"/>
      <c r="GI91" s="382"/>
      <c r="GJ91" s="382"/>
      <c r="GK91" s="382"/>
      <c r="GL91" s="382"/>
      <c r="GM91" s="382"/>
      <c r="GN91" s="382"/>
      <c r="GO91" s="382"/>
      <c r="GP91" s="382"/>
      <c r="GQ91" s="382"/>
      <c r="GR91" s="382"/>
      <c r="GS91" s="382"/>
      <c r="GT91" s="382"/>
      <c r="GU91" s="382"/>
      <c r="GV91" s="382"/>
      <c r="GW91" s="382"/>
      <c r="GX91" s="382"/>
      <c r="GY91" s="382"/>
      <c r="GZ91" s="382"/>
      <c r="HA91" s="382"/>
      <c r="HB91" s="382"/>
      <c r="HC91" s="382"/>
      <c r="HD91" s="382"/>
      <c r="HE91" s="382"/>
      <c r="HF91" s="382"/>
      <c r="HG91" s="382"/>
      <c r="HH91" s="382"/>
      <c r="HI91" s="382"/>
      <c r="HJ91" s="382"/>
      <c r="HK91" s="382"/>
      <c r="HL91" s="382"/>
      <c r="HM91" s="382"/>
      <c r="HN91" s="382"/>
      <c r="HO91" s="382"/>
      <c r="HP91" s="382"/>
      <c r="HQ91" s="382"/>
      <c r="HR91" s="382"/>
      <c r="HS91" s="382"/>
      <c r="HT91" s="382"/>
      <c r="HU91" s="382"/>
      <c r="HV91" s="382"/>
      <c r="HW91" s="382"/>
      <c r="HX91" s="382"/>
      <c r="HY91" s="382"/>
      <c r="HZ91" s="382"/>
      <c r="IA91" s="382"/>
      <c r="IB91" s="382"/>
      <c r="IC91" s="382"/>
      <c r="ID91" s="382"/>
      <c r="IE91" s="382"/>
      <c r="IF91" s="382"/>
      <c r="IG91" s="382"/>
      <c r="IH91" s="382"/>
      <c r="II91" s="382"/>
      <c r="IJ91" s="382"/>
      <c r="IK91" s="382"/>
      <c r="IL91" s="382"/>
      <c r="IM91" s="382"/>
      <c r="IN91" s="382"/>
      <c r="IO91" s="382"/>
      <c r="IP91" s="382"/>
      <c r="IQ91" s="382"/>
      <c r="IR91" s="382"/>
      <c r="IS91" s="382"/>
      <c r="IT91" s="382"/>
      <c r="IU91" s="382"/>
      <c r="IV91" s="382"/>
      <c r="IW91" s="382"/>
      <c r="IX91" s="382"/>
      <c r="IY91" s="382"/>
      <c r="IZ91" s="382"/>
      <c r="JA91" s="382"/>
      <c r="JB91" s="382"/>
      <c r="JC91" s="382"/>
      <c r="JD91" s="382"/>
      <c r="JE91" s="382"/>
      <c r="JF91" s="382"/>
      <c r="JG91" s="382"/>
      <c r="JH91" s="382"/>
      <c r="JI91" s="382"/>
      <c r="JJ91" s="382"/>
      <c r="JK91" s="382"/>
      <c r="JL91" s="382"/>
      <c r="JM91" s="382"/>
      <c r="JN91" s="382"/>
      <c r="JO91" s="382"/>
      <c r="JP91" s="382"/>
      <c r="JQ91" s="382"/>
      <c r="JR91" s="382"/>
      <c r="JS91" s="382"/>
      <c r="JT91" s="382"/>
      <c r="JU91" s="382"/>
      <c r="JV91" s="382"/>
      <c r="JW91" s="382"/>
      <c r="JX91" s="382"/>
      <c r="JY91" s="382"/>
      <c r="JZ91" s="382"/>
      <c r="KA91" s="382"/>
      <c r="KB91" s="382"/>
      <c r="KC91" s="382"/>
      <c r="KD91" s="382"/>
      <c r="KE91" s="382"/>
      <c r="KF91" s="382"/>
      <c r="KG91" s="382"/>
      <c r="KH91" s="382"/>
      <c r="KI91" s="382"/>
      <c r="KJ91" s="382"/>
      <c r="KK91" s="382"/>
      <c r="KL91" s="382"/>
      <c r="KM91" s="382"/>
      <c r="KN91" s="382"/>
      <c r="KO91" s="382"/>
      <c r="KP91" s="382"/>
      <c r="KQ91" s="382"/>
      <c r="KR91" s="382"/>
      <c r="KS91" s="382"/>
      <c r="KT91" s="382"/>
      <c r="KU91" s="382"/>
      <c r="KV91" s="382"/>
      <c r="KW91" s="382"/>
      <c r="KX91" s="382"/>
      <c r="KY91" s="382"/>
      <c r="KZ91" s="382"/>
      <c r="LA91" s="382"/>
      <c r="LB91" s="382"/>
      <c r="LC91" s="382"/>
      <c r="LD91" s="382"/>
      <c r="LE91" s="382"/>
      <c r="LF91" s="382"/>
      <c r="LG91" s="382"/>
      <c r="LH91" s="382"/>
      <c r="LI91" s="382"/>
      <c r="LJ91" s="382"/>
      <c r="LK91" s="383"/>
      <c r="LL91" s="29"/>
    </row>
    <row r="92" spans="2:324" s="2" customFormat="1" ht="123.75" customHeight="1" x14ac:dyDescent="0.25">
      <c r="B92" s="196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  <c r="AP92" s="398"/>
      <c r="AQ92" s="399"/>
      <c r="AR92" s="180" t="s">
        <v>66</v>
      </c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2"/>
      <c r="BG92" s="180" t="s">
        <v>67</v>
      </c>
      <c r="BH92" s="181"/>
      <c r="BI92" s="181"/>
      <c r="BJ92" s="181"/>
      <c r="BK92" s="181"/>
      <c r="BL92" s="181"/>
      <c r="BM92" s="181"/>
      <c r="BN92" s="181"/>
      <c r="BO92" s="182"/>
      <c r="BP92" s="180" t="s">
        <v>73</v>
      </c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2"/>
      <c r="CK92" s="180" t="s">
        <v>74</v>
      </c>
      <c r="CL92" s="181"/>
      <c r="CM92" s="181"/>
      <c r="CN92" s="181"/>
      <c r="CO92" s="181"/>
      <c r="CP92" s="181"/>
      <c r="CQ92" s="181"/>
      <c r="CR92" s="181"/>
      <c r="CS92" s="181"/>
      <c r="CT92" s="181"/>
      <c r="CU92" s="182"/>
      <c r="CV92" s="180" t="s">
        <v>49</v>
      </c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2"/>
      <c r="DH92" s="180" t="s">
        <v>50</v>
      </c>
      <c r="DI92" s="181"/>
      <c r="DJ92" s="181"/>
      <c r="DK92" s="181"/>
      <c r="DL92" s="181"/>
      <c r="DM92" s="181"/>
      <c r="DN92" s="181"/>
      <c r="DO92" s="181"/>
      <c r="DP92" s="182"/>
      <c r="DQ92" s="180" t="s">
        <v>75</v>
      </c>
      <c r="DR92" s="181"/>
      <c r="DS92" s="181"/>
      <c r="DT92" s="181"/>
      <c r="DU92" s="181"/>
      <c r="DV92" s="181"/>
      <c r="DW92" s="181"/>
      <c r="DX92" s="181"/>
      <c r="DY92" s="182"/>
      <c r="DZ92" s="180" t="s">
        <v>51</v>
      </c>
      <c r="EA92" s="181"/>
      <c r="EB92" s="181"/>
      <c r="EC92" s="181"/>
      <c r="ED92" s="181"/>
      <c r="EE92" s="181"/>
      <c r="EF92" s="181"/>
      <c r="EG92" s="181"/>
      <c r="EH92" s="182"/>
      <c r="EI92" s="180" t="s">
        <v>52</v>
      </c>
      <c r="EJ92" s="181"/>
      <c r="EK92" s="181"/>
      <c r="EL92" s="181"/>
      <c r="EM92" s="181"/>
      <c r="EN92" s="181"/>
      <c r="EO92" s="181"/>
      <c r="EP92" s="181"/>
      <c r="EQ92" s="181"/>
      <c r="ER92" s="181"/>
      <c r="ES92" s="182"/>
      <c r="ET92" s="180" t="s">
        <v>7</v>
      </c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2"/>
      <c r="FF92" s="180" t="s">
        <v>53</v>
      </c>
      <c r="FG92" s="181"/>
      <c r="FH92" s="181"/>
      <c r="FI92" s="181"/>
      <c r="FJ92" s="181"/>
      <c r="FK92" s="181"/>
      <c r="FL92" s="181"/>
      <c r="FM92" s="181"/>
      <c r="FN92" s="181"/>
      <c r="FO92" s="181"/>
      <c r="FP92" s="181"/>
      <c r="FQ92" s="181"/>
      <c r="FR92" s="181"/>
      <c r="FS92" s="182"/>
      <c r="FT92" s="180" t="s">
        <v>54</v>
      </c>
      <c r="FU92" s="181"/>
      <c r="FV92" s="181"/>
      <c r="FW92" s="181"/>
      <c r="FX92" s="181"/>
      <c r="FY92" s="181"/>
      <c r="FZ92" s="181"/>
      <c r="GA92" s="181"/>
      <c r="GB92" s="181"/>
      <c r="GC92" s="181"/>
      <c r="GD92" s="181"/>
      <c r="GE92" s="181"/>
      <c r="GF92" s="181"/>
      <c r="GG92" s="182"/>
      <c r="GH92" s="180" t="s">
        <v>55</v>
      </c>
      <c r="GI92" s="181"/>
      <c r="GJ92" s="181"/>
      <c r="GK92" s="181"/>
      <c r="GL92" s="181"/>
      <c r="GM92" s="181"/>
      <c r="GN92" s="181"/>
      <c r="GO92" s="181"/>
      <c r="GP92" s="181"/>
      <c r="GQ92" s="181"/>
      <c r="GR92" s="181"/>
      <c r="GS92" s="181"/>
      <c r="GT92" s="181"/>
      <c r="GU92" s="182"/>
      <c r="GV92" s="180" t="s">
        <v>56</v>
      </c>
      <c r="GW92" s="181"/>
      <c r="GX92" s="181"/>
      <c r="GY92" s="181"/>
      <c r="GZ92" s="181"/>
      <c r="HA92" s="181"/>
      <c r="HB92" s="181"/>
      <c r="HC92" s="181"/>
      <c r="HD92" s="181"/>
      <c r="HE92" s="181"/>
      <c r="HF92" s="181"/>
      <c r="HG92" s="181"/>
      <c r="HH92" s="181"/>
      <c r="HI92" s="181"/>
      <c r="HJ92" s="181"/>
      <c r="HK92" s="181"/>
      <c r="HL92" s="181"/>
      <c r="HM92" s="182"/>
      <c r="HN92" s="180" t="s">
        <v>57</v>
      </c>
      <c r="HO92" s="181"/>
      <c r="HP92" s="181"/>
      <c r="HQ92" s="181"/>
      <c r="HR92" s="181"/>
      <c r="HS92" s="181"/>
      <c r="HT92" s="181"/>
      <c r="HU92" s="181"/>
      <c r="HV92" s="181"/>
      <c r="HW92" s="181"/>
      <c r="HX92" s="181"/>
      <c r="HY92" s="181"/>
      <c r="HZ92" s="181"/>
      <c r="IA92" s="182"/>
      <c r="IB92" s="180" t="s">
        <v>58</v>
      </c>
      <c r="IC92" s="181"/>
      <c r="ID92" s="181"/>
      <c r="IE92" s="181"/>
      <c r="IF92" s="181"/>
      <c r="IG92" s="181"/>
      <c r="IH92" s="181"/>
      <c r="II92" s="181"/>
      <c r="IJ92" s="181"/>
      <c r="IK92" s="181"/>
      <c r="IL92" s="181"/>
      <c r="IM92" s="181"/>
      <c r="IN92" s="181"/>
      <c r="IO92" s="182"/>
      <c r="IP92" s="180" t="s">
        <v>17</v>
      </c>
      <c r="IQ92" s="181"/>
      <c r="IR92" s="181"/>
      <c r="IS92" s="181"/>
      <c r="IT92" s="181"/>
      <c r="IU92" s="181"/>
      <c r="IV92" s="181"/>
      <c r="IW92" s="181"/>
      <c r="IX92" s="181"/>
      <c r="IY92" s="181"/>
      <c r="IZ92" s="181"/>
      <c r="JA92" s="181"/>
      <c r="JB92" s="181"/>
      <c r="JC92" s="182"/>
      <c r="JD92" s="180" t="s">
        <v>59</v>
      </c>
      <c r="JE92" s="181"/>
      <c r="JF92" s="181"/>
      <c r="JG92" s="181"/>
      <c r="JH92" s="181"/>
      <c r="JI92" s="181"/>
      <c r="JJ92" s="181"/>
      <c r="JK92" s="181"/>
      <c r="JL92" s="181"/>
      <c r="JM92" s="181"/>
      <c r="JN92" s="181"/>
      <c r="JO92" s="181"/>
      <c r="JP92" s="181"/>
      <c r="JQ92" s="181"/>
      <c r="JR92" s="181"/>
      <c r="JS92" s="181"/>
      <c r="JT92" s="182"/>
      <c r="JU92" s="180" t="s">
        <v>60</v>
      </c>
      <c r="JV92" s="181"/>
      <c r="JW92" s="181"/>
      <c r="JX92" s="181"/>
      <c r="JY92" s="181"/>
      <c r="JZ92" s="181"/>
      <c r="KA92" s="181"/>
      <c r="KB92" s="181"/>
      <c r="KC92" s="181"/>
      <c r="KD92" s="181"/>
      <c r="KE92" s="181"/>
      <c r="KF92" s="181"/>
      <c r="KG92" s="181"/>
      <c r="KH92" s="182"/>
      <c r="KI92" s="180" t="s">
        <v>61</v>
      </c>
      <c r="KJ92" s="181"/>
      <c r="KK92" s="181"/>
      <c r="KL92" s="181"/>
      <c r="KM92" s="181"/>
      <c r="KN92" s="181"/>
      <c r="KO92" s="181"/>
      <c r="KP92" s="181"/>
      <c r="KQ92" s="181"/>
      <c r="KR92" s="181"/>
      <c r="KS92" s="181"/>
      <c r="KT92" s="181"/>
      <c r="KU92" s="181"/>
      <c r="KV92" s="182"/>
      <c r="KW92" s="180" t="s">
        <v>76</v>
      </c>
      <c r="KX92" s="181"/>
      <c r="KY92" s="181"/>
      <c r="KZ92" s="181"/>
      <c r="LA92" s="181"/>
      <c r="LB92" s="181"/>
      <c r="LC92" s="181"/>
      <c r="LD92" s="181"/>
      <c r="LE92" s="181"/>
      <c r="LF92" s="181"/>
      <c r="LG92" s="181"/>
      <c r="LH92" s="181"/>
      <c r="LI92" s="181"/>
      <c r="LJ92" s="181"/>
      <c r="LK92" s="384"/>
    </row>
    <row r="93" spans="2:324" s="4" customFormat="1" ht="15.75" thickBot="1" x14ac:dyDescent="0.3">
      <c r="B93" s="144">
        <v>1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6"/>
      <c r="AR93" s="91">
        <v>2</v>
      </c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3"/>
      <c r="BG93" s="91">
        <v>3</v>
      </c>
      <c r="BH93" s="92"/>
      <c r="BI93" s="92"/>
      <c r="BJ93" s="92"/>
      <c r="BK93" s="92"/>
      <c r="BL93" s="92"/>
      <c r="BM93" s="92"/>
      <c r="BN93" s="92"/>
      <c r="BO93" s="93"/>
      <c r="BP93" s="91">
        <v>4</v>
      </c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3"/>
      <c r="CK93" s="91">
        <v>5</v>
      </c>
      <c r="CL93" s="92"/>
      <c r="CM93" s="92"/>
      <c r="CN93" s="92"/>
      <c r="CO93" s="92"/>
      <c r="CP93" s="92"/>
      <c r="CQ93" s="92"/>
      <c r="CR93" s="92"/>
      <c r="CS93" s="92"/>
      <c r="CT93" s="92"/>
      <c r="CU93" s="93"/>
      <c r="CV93" s="91">
        <v>6</v>
      </c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3"/>
      <c r="DH93" s="91">
        <v>7</v>
      </c>
      <c r="DI93" s="92"/>
      <c r="DJ93" s="92"/>
      <c r="DK93" s="92"/>
      <c r="DL93" s="92"/>
      <c r="DM93" s="92"/>
      <c r="DN93" s="92"/>
      <c r="DO93" s="92"/>
      <c r="DP93" s="93"/>
      <c r="DQ93" s="91">
        <v>8</v>
      </c>
      <c r="DR93" s="92"/>
      <c r="DS93" s="92"/>
      <c r="DT93" s="92"/>
      <c r="DU93" s="92"/>
      <c r="DV93" s="92"/>
      <c r="DW93" s="92"/>
      <c r="DX93" s="92"/>
      <c r="DY93" s="93"/>
      <c r="DZ93" s="91">
        <v>9</v>
      </c>
      <c r="EA93" s="92"/>
      <c r="EB93" s="92"/>
      <c r="EC93" s="92"/>
      <c r="ED93" s="92"/>
      <c r="EE93" s="92"/>
      <c r="EF93" s="92"/>
      <c r="EG93" s="92"/>
      <c r="EH93" s="93"/>
      <c r="EI93" s="91">
        <v>10</v>
      </c>
      <c r="EJ93" s="92"/>
      <c r="EK93" s="92"/>
      <c r="EL93" s="92"/>
      <c r="EM93" s="92"/>
      <c r="EN93" s="92"/>
      <c r="EO93" s="92"/>
      <c r="EP93" s="92"/>
      <c r="EQ93" s="92"/>
      <c r="ER93" s="92"/>
      <c r="ES93" s="93"/>
      <c r="ET93" s="91">
        <v>11</v>
      </c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3"/>
      <c r="FF93" s="91">
        <v>12</v>
      </c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3"/>
      <c r="FT93" s="91">
        <v>13</v>
      </c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3"/>
      <c r="GH93" s="91">
        <v>14</v>
      </c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3"/>
      <c r="GV93" s="91">
        <v>15</v>
      </c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3"/>
      <c r="HN93" s="91">
        <v>16</v>
      </c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3"/>
      <c r="IB93" s="91">
        <v>17</v>
      </c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3"/>
      <c r="IP93" s="91">
        <v>18</v>
      </c>
      <c r="IQ93" s="92"/>
      <c r="IR93" s="92"/>
      <c r="IS93" s="92"/>
      <c r="IT93" s="92"/>
      <c r="IU93" s="92"/>
      <c r="IV93" s="92"/>
      <c r="IW93" s="92"/>
      <c r="IX93" s="92"/>
      <c r="IY93" s="92"/>
      <c r="IZ93" s="92"/>
      <c r="JA93" s="92"/>
      <c r="JB93" s="92"/>
      <c r="JC93" s="93"/>
      <c r="JD93" s="91">
        <v>19</v>
      </c>
      <c r="JE93" s="92"/>
      <c r="JF93" s="92"/>
      <c r="JG93" s="92"/>
      <c r="JH93" s="92"/>
      <c r="JI93" s="92"/>
      <c r="JJ93" s="92"/>
      <c r="JK93" s="92"/>
      <c r="JL93" s="92"/>
      <c r="JM93" s="92"/>
      <c r="JN93" s="92"/>
      <c r="JO93" s="92"/>
      <c r="JP93" s="92"/>
      <c r="JQ93" s="92"/>
      <c r="JR93" s="92"/>
      <c r="JS93" s="92"/>
      <c r="JT93" s="93"/>
      <c r="JU93" s="91">
        <v>20</v>
      </c>
      <c r="JV93" s="92"/>
      <c r="JW93" s="92"/>
      <c r="JX93" s="92"/>
      <c r="JY93" s="92"/>
      <c r="JZ93" s="92"/>
      <c r="KA93" s="92"/>
      <c r="KB93" s="92"/>
      <c r="KC93" s="92"/>
      <c r="KD93" s="92"/>
      <c r="KE93" s="92"/>
      <c r="KF93" s="92"/>
      <c r="KG93" s="92"/>
      <c r="KH93" s="93"/>
      <c r="KI93" s="91">
        <v>21</v>
      </c>
      <c r="KJ93" s="92"/>
      <c r="KK93" s="92"/>
      <c r="KL93" s="92"/>
      <c r="KM93" s="92"/>
      <c r="KN93" s="92"/>
      <c r="KO93" s="92"/>
      <c r="KP93" s="92"/>
      <c r="KQ93" s="92"/>
      <c r="KR93" s="92"/>
      <c r="KS93" s="92"/>
      <c r="KT93" s="92"/>
      <c r="KU93" s="92"/>
      <c r="KV93" s="93"/>
      <c r="KW93" s="318">
        <v>22</v>
      </c>
      <c r="KX93" s="385"/>
      <c r="KY93" s="385"/>
      <c r="KZ93" s="385"/>
      <c r="LA93" s="385"/>
      <c r="LB93" s="385"/>
      <c r="LC93" s="385"/>
      <c r="LD93" s="385"/>
      <c r="LE93" s="385"/>
      <c r="LF93" s="385"/>
      <c r="LG93" s="385"/>
      <c r="LH93" s="385"/>
      <c r="LI93" s="385"/>
      <c r="LJ93" s="385"/>
      <c r="LK93" s="386"/>
    </row>
    <row r="94" spans="2:324" s="5" customFormat="1" ht="50.1" customHeight="1" thickBot="1" x14ac:dyDescent="0.3">
      <c r="B94" s="288" t="s">
        <v>62</v>
      </c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5"/>
      <c r="AR94" s="408" t="s">
        <v>80</v>
      </c>
      <c r="AS94" s="409"/>
      <c r="AT94" s="409"/>
      <c r="AU94" s="409"/>
      <c r="AV94" s="409"/>
      <c r="AW94" s="409"/>
      <c r="AX94" s="409"/>
      <c r="AY94" s="409"/>
      <c r="AZ94" s="409"/>
      <c r="BA94" s="409"/>
      <c r="BB94" s="409"/>
      <c r="BC94" s="409"/>
      <c r="BD94" s="409"/>
      <c r="BE94" s="409"/>
      <c r="BF94" s="410"/>
      <c r="BG94" s="172" t="s">
        <v>83</v>
      </c>
      <c r="BH94" s="400"/>
      <c r="BI94" s="400"/>
      <c r="BJ94" s="400"/>
      <c r="BK94" s="400"/>
      <c r="BL94" s="400"/>
      <c r="BM94" s="400"/>
      <c r="BN94" s="400"/>
      <c r="BO94" s="401"/>
      <c r="BP94" s="402"/>
      <c r="BQ94" s="402"/>
      <c r="BR94" s="402"/>
      <c r="BS94" s="402"/>
      <c r="BT94" s="402"/>
      <c r="BU94" s="402"/>
      <c r="BV94" s="402"/>
      <c r="BW94" s="402"/>
      <c r="BX94" s="402"/>
      <c r="BY94" s="402"/>
      <c r="BZ94" s="402"/>
      <c r="CA94" s="402"/>
      <c r="CB94" s="402"/>
      <c r="CC94" s="402"/>
      <c r="CD94" s="402"/>
      <c r="CE94" s="402"/>
      <c r="CF94" s="402"/>
      <c r="CG94" s="402"/>
      <c r="CH94" s="402"/>
      <c r="CI94" s="402"/>
      <c r="CJ94" s="402"/>
      <c r="CK94" s="402"/>
      <c r="CL94" s="402"/>
      <c r="CM94" s="402"/>
      <c r="CN94" s="402"/>
      <c r="CO94" s="402"/>
      <c r="CP94" s="402"/>
      <c r="CQ94" s="402"/>
      <c r="CR94" s="402"/>
      <c r="CS94" s="402"/>
      <c r="CT94" s="402"/>
      <c r="CU94" s="402"/>
      <c r="CV94" s="403" t="s">
        <v>63</v>
      </c>
      <c r="CW94" s="403"/>
      <c r="CX94" s="403"/>
      <c r="CY94" s="403"/>
      <c r="CZ94" s="403"/>
      <c r="DA94" s="403"/>
      <c r="DB94" s="403"/>
      <c r="DC94" s="403"/>
      <c r="DD94" s="403"/>
      <c r="DE94" s="403"/>
      <c r="DF94" s="403"/>
      <c r="DG94" s="403"/>
      <c r="DH94" s="95" t="s">
        <v>14</v>
      </c>
      <c r="DI94" s="95"/>
      <c r="DJ94" s="95"/>
      <c r="DK94" s="95"/>
      <c r="DL94" s="95"/>
      <c r="DM94" s="95"/>
      <c r="DN94" s="95"/>
      <c r="DO94" s="95"/>
      <c r="DP94" s="95"/>
      <c r="DQ94" s="94" t="s">
        <v>64</v>
      </c>
      <c r="DR94" s="94"/>
      <c r="DS94" s="94"/>
      <c r="DT94" s="94"/>
      <c r="DU94" s="94"/>
      <c r="DV94" s="94"/>
      <c r="DW94" s="94"/>
      <c r="DX94" s="94"/>
      <c r="DY94" s="94"/>
      <c r="DZ94" s="95">
        <v>0.1</v>
      </c>
      <c r="EA94" s="95"/>
      <c r="EB94" s="95"/>
      <c r="EC94" s="95"/>
      <c r="ED94" s="95"/>
      <c r="EE94" s="95"/>
      <c r="EF94" s="95"/>
      <c r="EG94" s="95"/>
      <c r="EH94" s="95"/>
      <c r="EI94" s="377">
        <v>42552</v>
      </c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171">
        <v>67759.56</v>
      </c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94" t="s">
        <v>65</v>
      </c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142">
        <v>67759.56</v>
      </c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94" t="s">
        <v>65</v>
      </c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142">
        <v>800000000</v>
      </c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94" t="s">
        <v>65</v>
      </c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142">
        <v>800000000</v>
      </c>
      <c r="IC94" s="142"/>
      <c r="ID94" s="142"/>
      <c r="IE94" s="142"/>
      <c r="IF94" s="142"/>
      <c r="IG94" s="142"/>
      <c r="IH94" s="142"/>
      <c r="II94" s="142"/>
      <c r="IJ94" s="142"/>
      <c r="IK94" s="142"/>
      <c r="IL94" s="142"/>
      <c r="IM94" s="142"/>
      <c r="IN94" s="142"/>
      <c r="IO94" s="142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  <c r="IZ94" s="139"/>
      <c r="JA94" s="139"/>
      <c r="JB94" s="139"/>
      <c r="JC94" s="139"/>
      <c r="JD94" s="139"/>
      <c r="JE94" s="139"/>
      <c r="JF94" s="139"/>
      <c r="JG94" s="139"/>
      <c r="JH94" s="139"/>
      <c r="JI94" s="139"/>
      <c r="JJ94" s="139"/>
      <c r="JK94" s="139"/>
      <c r="JL94" s="139"/>
      <c r="JM94" s="139"/>
      <c r="JN94" s="139"/>
      <c r="JO94" s="139"/>
      <c r="JP94" s="139"/>
      <c r="JQ94" s="139"/>
      <c r="JR94" s="139"/>
      <c r="JS94" s="139"/>
      <c r="JT94" s="139"/>
      <c r="JU94" s="139"/>
      <c r="JV94" s="139"/>
      <c r="JW94" s="139"/>
      <c r="JX94" s="139"/>
      <c r="JY94" s="139"/>
      <c r="JZ94" s="139"/>
      <c r="KA94" s="139"/>
      <c r="KB94" s="139"/>
      <c r="KC94" s="139"/>
      <c r="KD94" s="139"/>
      <c r="KE94" s="139"/>
      <c r="KF94" s="139"/>
      <c r="KG94" s="139"/>
      <c r="KH94" s="139"/>
      <c r="KI94" s="142">
        <f>GV94-IB94</f>
        <v>0</v>
      </c>
      <c r="KJ94" s="142"/>
      <c r="KK94" s="142"/>
      <c r="KL94" s="142"/>
      <c r="KM94" s="142"/>
      <c r="KN94" s="142"/>
      <c r="KO94" s="142"/>
      <c r="KP94" s="142"/>
      <c r="KQ94" s="142"/>
      <c r="KR94" s="142"/>
      <c r="KS94" s="142"/>
      <c r="KT94" s="142"/>
      <c r="KU94" s="142"/>
      <c r="KV94" s="142"/>
      <c r="KW94" s="387"/>
      <c r="KX94" s="388"/>
      <c r="KY94" s="388"/>
      <c r="KZ94" s="388"/>
      <c r="LA94" s="388"/>
      <c r="LB94" s="388"/>
      <c r="LC94" s="388"/>
      <c r="LD94" s="388"/>
      <c r="LE94" s="388"/>
      <c r="LF94" s="388"/>
      <c r="LG94" s="388"/>
      <c r="LH94" s="388"/>
      <c r="LI94" s="388"/>
      <c r="LJ94" s="388"/>
      <c r="LK94" s="138"/>
    </row>
    <row r="95" spans="2:324" s="5" customFormat="1" ht="50.1" customHeight="1" thickBot="1" x14ac:dyDescent="0.3">
      <c r="B95" s="406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5"/>
      <c r="AR95" s="303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5"/>
      <c r="BG95" s="172" t="s">
        <v>81</v>
      </c>
      <c r="BH95" s="83"/>
      <c r="BI95" s="83"/>
      <c r="BJ95" s="83"/>
      <c r="BK95" s="83"/>
      <c r="BL95" s="83"/>
      <c r="BM95" s="83"/>
      <c r="BN95" s="83"/>
      <c r="BO95" s="84"/>
      <c r="BP95" s="173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7"/>
      <c r="CK95" s="173"/>
      <c r="CL95" s="86"/>
      <c r="CM95" s="86"/>
      <c r="CN95" s="86"/>
      <c r="CO95" s="86"/>
      <c r="CP95" s="86"/>
      <c r="CQ95" s="86"/>
      <c r="CR95" s="86"/>
      <c r="CS95" s="86"/>
      <c r="CT95" s="86"/>
      <c r="CU95" s="87"/>
      <c r="CV95" s="174" t="s">
        <v>63</v>
      </c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6"/>
      <c r="DH95" s="82" t="s">
        <v>14</v>
      </c>
      <c r="DI95" s="83"/>
      <c r="DJ95" s="83"/>
      <c r="DK95" s="83"/>
      <c r="DL95" s="83"/>
      <c r="DM95" s="83"/>
      <c r="DN95" s="83"/>
      <c r="DO95" s="83"/>
      <c r="DP95" s="84"/>
      <c r="DQ95" s="85" t="s">
        <v>79</v>
      </c>
      <c r="DR95" s="86"/>
      <c r="DS95" s="86"/>
      <c r="DT95" s="86"/>
      <c r="DU95" s="86"/>
      <c r="DV95" s="86"/>
      <c r="DW95" s="86"/>
      <c r="DX95" s="86"/>
      <c r="DY95" s="87"/>
      <c r="DZ95" s="82">
        <v>0.1</v>
      </c>
      <c r="EA95" s="83"/>
      <c r="EB95" s="83"/>
      <c r="EC95" s="83"/>
      <c r="ED95" s="83"/>
      <c r="EE95" s="83"/>
      <c r="EF95" s="83"/>
      <c r="EG95" s="83"/>
      <c r="EH95" s="84"/>
      <c r="EI95" s="88">
        <v>42606</v>
      </c>
      <c r="EJ95" s="83"/>
      <c r="EK95" s="83"/>
      <c r="EL95" s="83"/>
      <c r="EM95" s="83"/>
      <c r="EN95" s="83"/>
      <c r="EO95" s="83"/>
      <c r="EP95" s="83"/>
      <c r="EQ95" s="83"/>
      <c r="ER95" s="83"/>
      <c r="ES95" s="84"/>
      <c r="ET95" s="89">
        <v>150273.22</v>
      </c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  <c r="FF95" s="85" t="s">
        <v>82</v>
      </c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7"/>
      <c r="FT95" s="135">
        <v>150273.22</v>
      </c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7"/>
      <c r="GH95" s="85" t="s">
        <v>82</v>
      </c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7"/>
      <c r="GV95" s="135">
        <v>1100000000</v>
      </c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7"/>
      <c r="HN95" s="85" t="s">
        <v>82</v>
      </c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7"/>
      <c r="IB95" s="135">
        <v>1100000000</v>
      </c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7"/>
      <c r="IP95" s="387"/>
      <c r="IQ95" s="86"/>
      <c r="IR95" s="86"/>
      <c r="IS95" s="86"/>
      <c r="IT95" s="86"/>
      <c r="IU95" s="86"/>
      <c r="IV95" s="86"/>
      <c r="IW95" s="86"/>
      <c r="IX95" s="86"/>
      <c r="IY95" s="86"/>
      <c r="IZ95" s="86"/>
      <c r="JA95" s="86"/>
      <c r="JB95" s="86"/>
      <c r="JC95" s="87"/>
      <c r="JD95" s="387"/>
      <c r="JE95" s="86"/>
      <c r="JF95" s="86"/>
      <c r="JG95" s="86"/>
      <c r="JH95" s="86"/>
      <c r="JI95" s="86"/>
      <c r="JJ95" s="86"/>
      <c r="JK95" s="86"/>
      <c r="JL95" s="86"/>
      <c r="JM95" s="86"/>
      <c r="JN95" s="86"/>
      <c r="JO95" s="86"/>
      <c r="JP95" s="86"/>
      <c r="JQ95" s="86"/>
      <c r="JR95" s="86"/>
      <c r="JS95" s="86"/>
      <c r="JT95" s="87"/>
      <c r="JU95" s="387"/>
      <c r="JV95" s="86"/>
      <c r="JW95" s="86"/>
      <c r="JX95" s="86"/>
      <c r="JY95" s="86"/>
      <c r="JZ95" s="86"/>
      <c r="KA95" s="86"/>
      <c r="KB95" s="86"/>
      <c r="KC95" s="86"/>
      <c r="KD95" s="86"/>
      <c r="KE95" s="86"/>
      <c r="KF95" s="86"/>
      <c r="KG95" s="86"/>
      <c r="KH95" s="87"/>
      <c r="KI95" s="142">
        <f>GV95-IB95</f>
        <v>0</v>
      </c>
      <c r="KJ95" s="142"/>
      <c r="KK95" s="142"/>
      <c r="KL95" s="142"/>
      <c r="KM95" s="142"/>
      <c r="KN95" s="142"/>
      <c r="KO95" s="142"/>
      <c r="KP95" s="142"/>
      <c r="KQ95" s="142"/>
      <c r="KR95" s="142"/>
      <c r="KS95" s="142"/>
      <c r="KT95" s="142"/>
      <c r="KU95" s="142"/>
      <c r="KV95" s="142"/>
      <c r="KW95" s="387"/>
      <c r="KX95" s="397"/>
      <c r="KY95" s="397"/>
      <c r="KZ95" s="397"/>
      <c r="LA95" s="397"/>
      <c r="LB95" s="397"/>
      <c r="LC95" s="397"/>
      <c r="LD95" s="397"/>
      <c r="LE95" s="397"/>
      <c r="LF95" s="397"/>
      <c r="LG95" s="397"/>
      <c r="LH95" s="397"/>
      <c r="LI95" s="397"/>
      <c r="LJ95" s="397"/>
      <c r="LK95" s="138"/>
    </row>
    <row r="96" spans="2:324" s="5" customFormat="1" ht="50.1" customHeight="1" thickBot="1" x14ac:dyDescent="0.3">
      <c r="B96" s="406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5"/>
      <c r="AR96" s="303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5"/>
      <c r="BG96" s="172" t="s">
        <v>85</v>
      </c>
      <c r="BH96" s="83"/>
      <c r="BI96" s="83"/>
      <c r="BJ96" s="83"/>
      <c r="BK96" s="83"/>
      <c r="BL96" s="83"/>
      <c r="BM96" s="83"/>
      <c r="BN96" s="83"/>
      <c r="BO96" s="84"/>
      <c r="BP96" s="173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7"/>
      <c r="CK96" s="173"/>
      <c r="CL96" s="86"/>
      <c r="CM96" s="86"/>
      <c r="CN96" s="86"/>
      <c r="CO96" s="86"/>
      <c r="CP96" s="86"/>
      <c r="CQ96" s="86"/>
      <c r="CR96" s="86"/>
      <c r="CS96" s="86"/>
      <c r="CT96" s="86"/>
      <c r="CU96" s="87"/>
      <c r="CV96" s="174" t="s">
        <v>63</v>
      </c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6"/>
      <c r="DH96" s="82" t="s">
        <v>14</v>
      </c>
      <c r="DI96" s="83"/>
      <c r="DJ96" s="83"/>
      <c r="DK96" s="83"/>
      <c r="DL96" s="83"/>
      <c r="DM96" s="83"/>
      <c r="DN96" s="83"/>
      <c r="DO96" s="83"/>
      <c r="DP96" s="84"/>
      <c r="DQ96" s="85" t="s">
        <v>86</v>
      </c>
      <c r="DR96" s="86"/>
      <c r="DS96" s="86"/>
      <c r="DT96" s="86"/>
      <c r="DU96" s="86"/>
      <c r="DV96" s="86"/>
      <c r="DW96" s="86"/>
      <c r="DX96" s="86"/>
      <c r="DY96" s="87"/>
      <c r="DZ96" s="82">
        <v>0.1</v>
      </c>
      <c r="EA96" s="83"/>
      <c r="EB96" s="83"/>
      <c r="EC96" s="83"/>
      <c r="ED96" s="83"/>
      <c r="EE96" s="83"/>
      <c r="EF96" s="83"/>
      <c r="EG96" s="83"/>
      <c r="EH96" s="84"/>
      <c r="EI96" s="88">
        <v>42643</v>
      </c>
      <c r="EJ96" s="83"/>
      <c r="EK96" s="83"/>
      <c r="EL96" s="83"/>
      <c r="EM96" s="83"/>
      <c r="EN96" s="83"/>
      <c r="EO96" s="83"/>
      <c r="EP96" s="83"/>
      <c r="EQ96" s="83"/>
      <c r="ER96" s="83"/>
      <c r="ES96" s="84"/>
      <c r="ET96" s="89">
        <v>78688.52</v>
      </c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  <c r="FF96" s="85" t="s">
        <v>87</v>
      </c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7"/>
      <c r="FT96" s="135">
        <v>78688.52</v>
      </c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7"/>
      <c r="GH96" s="85" t="s">
        <v>87</v>
      </c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7"/>
      <c r="GV96" s="135">
        <v>960000000</v>
      </c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7"/>
      <c r="HN96" s="85" t="s">
        <v>87</v>
      </c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7"/>
      <c r="IB96" s="135">
        <v>960000000</v>
      </c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7"/>
      <c r="IP96" s="387"/>
      <c r="IQ96" s="86"/>
      <c r="IR96" s="86"/>
      <c r="IS96" s="86"/>
      <c r="IT96" s="86"/>
      <c r="IU96" s="86"/>
      <c r="IV96" s="86"/>
      <c r="IW96" s="86"/>
      <c r="IX96" s="86"/>
      <c r="IY96" s="86"/>
      <c r="IZ96" s="86"/>
      <c r="JA96" s="86"/>
      <c r="JB96" s="86"/>
      <c r="JC96" s="87"/>
      <c r="JD96" s="387"/>
      <c r="JE96" s="86"/>
      <c r="JF96" s="86"/>
      <c r="JG96" s="86"/>
      <c r="JH96" s="86"/>
      <c r="JI96" s="86"/>
      <c r="JJ96" s="86"/>
      <c r="JK96" s="86"/>
      <c r="JL96" s="86"/>
      <c r="JM96" s="86"/>
      <c r="JN96" s="86"/>
      <c r="JO96" s="86"/>
      <c r="JP96" s="86"/>
      <c r="JQ96" s="86"/>
      <c r="JR96" s="86"/>
      <c r="JS96" s="86"/>
      <c r="JT96" s="87"/>
      <c r="JU96" s="387"/>
      <c r="JV96" s="86"/>
      <c r="JW96" s="86"/>
      <c r="JX96" s="86"/>
      <c r="JY96" s="86"/>
      <c r="JZ96" s="86"/>
      <c r="KA96" s="86"/>
      <c r="KB96" s="86"/>
      <c r="KC96" s="86"/>
      <c r="KD96" s="86"/>
      <c r="KE96" s="86"/>
      <c r="KF96" s="86"/>
      <c r="KG96" s="86"/>
      <c r="KH96" s="87"/>
      <c r="KI96" s="142">
        <f>GV96-IB96</f>
        <v>0</v>
      </c>
      <c r="KJ96" s="142"/>
      <c r="KK96" s="142"/>
      <c r="KL96" s="142"/>
      <c r="KM96" s="142"/>
      <c r="KN96" s="142"/>
      <c r="KO96" s="142"/>
      <c r="KP96" s="142"/>
      <c r="KQ96" s="142"/>
      <c r="KR96" s="142"/>
      <c r="KS96" s="142"/>
      <c r="KT96" s="142"/>
      <c r="KU96" s="142"/>
      <c r="KV96" s="142"/>
      <c r="KW96" s="387"/>
      <c r="KX96" s="397"/>
      <c r="KY96" s="397"/>
      <c r="KZ96" s="397"/>
      <c r="LA96" s="397"/>
      <c r="LB96" s="397"/>
      <c r="LC96" s="397"/>
      <c r="LD96" s="397"/>
      <c r="LE96" s="397"/>
      <c r="LF96" s="397"/>
      <c r="LG96" s="397"/>
      <c r="LH96" s="397"/>
      <c r="LI96" s="397"/>
      <c r="LJ96" s="397"/>
      <c r="LK96" s="138"/>
    </row>
    <row r="97" spans="2:323" s="5" customFormat="1" ht="50.1" customHeight="1" thickBot="1" x14ac:dyDescent="0.3">
      <c r="B97" s="4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8"/>
      <c r="AR97" s="306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8"/>
      <c r="BG97" s="172" t="s">
        <v>92</v>
      </c>
      <c r="BH97" s="83"/>
      <c r="BI97" s="83"/>
      <c r="BJ97" s="83"/>
      <c r="BK97" s="83"/>
      <c r="BL97" s="83"/>
      <c r="BM97" s="83"/>
      <c r="BN97" s="83"/>
      <c r="BO97" s="84"/>
      <c r="BP97" s="64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8"/>
      <c r="CK97" s="64"/>
      <c r="CL97" s="57"/>
      <c r="CM97" s="57"/>
      <c r="CN97" s="57"/>
      <c r="CO97" s="57"/>
      <c r="CP97" s="57"/>
      <c r="CQ97" s="57"/>
      <c r="CR97" s="57"/>
      <c r="CS97" s="57"/>
      <c r="CT97" s="57"/>
      <c r="CU97" s="58"/>
      <c r="CV97" s="174" t="s">
        <v>63</v>
      </c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6"/>
      <c r="DH97" s="82" t="s">
        <v>14</v>
      </c>
      <c r="DI97" s="83"/>
      <c r="DJ97" s="83"/>
      <c r="DK97" s="83"/>
      <c r="DL97" s="83"/>
      <c r="DM97" s="83"/>
      <c r="DN97" s="83"/>
      <c r="DO97" s="83"/>
      <c r="DP97" s="84"/>
      <c r="DQ97" s="85" t="s">
        <v>90</v>
      </c>
      <c r="DR97" s="86"/>
      <c r="DS97" s="86"/>
      <c r="DT97" s="86"/>
      <c r="DU97" s="86"/>
      <c r="DV97" s="86"/>
      <c r="DW97" s="86"/>
      <c r="DX97" s="86"/>
      <c r="DY97" s="87"/>
      <c r="DZ97" s="82">
        <v>0.1</v>
      </c>
      <c r="EA97" s="83"/>
      <c r="EB97" s="83"/>
      <c r="EC97" s="83"/>
      <c r="ED97" s="83"/>
      <c r="EE97" s="83"/>
      <c r="EF97" s="83"/>
      <c r="EG97" s="83"/>
      <c r="EH97" s="84"/>
      <c r="EI97" s="88">
        <v>42699</v>
      </c>
      <c r="EJ97" s="83"/>
      <c r="EK97" s="83"/>
      <c r="EL97" s="83"/>
      <c r="EM97" s="83"/>
      <c r="EN97" s="83"/>
      <c r="EO97" s="83"/>
      <c r="EP97" s="83"/>
      <c r="EQ97" s="83"/>
      <c r="ER97" s="83"/>
      <c r="ES97" s="84"/>
      <c r="ET97" s="89">
        <v>61475.41</v>
      </c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  <c r="FF97" s="85" t="s">
        <v>91</v>
      </c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7"/>
      <c r="FT97" s="135">
        <v>61475.41</v>
      </c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7"/>
      <c r="GH97" s="85" t="s">
        <v>91</v>
      </c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7"/>
      <c r="GV97" s="135">
        <v>500000000</v>
      </c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7"/>
      <c r="HN97" s="85" t="s">
        <v>91</v>
      </c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7"/>
      <c r="IB97" s="135">
        <v>500000000</v>
      </c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7"/>
      <c r="IP97" s="55"/>
      <c r="IQ97" s="57"/>
      <c r="IR97" s="57"/>
      <c r="IS97" s="57"/>
      <c r="IT97" s="57"/>
      <c r="IU97" s="57"/>
      <c r="IV97" s="57"/>
      <c r="IW97" s="57"/>
      <c r="IX97" s="57"/>
      <c r="IY97" s="57"/>
      <c r="IZ97" s="57"/>
      <c r="JA97" s="57"/>
      <c r="JB97" s="57"/>
      <c r="JC97" s="58"/>
      <c r="JD97" s="55"/>
      <c r="JE97" s="57"/>
      <c r="JF97" s="57"/>
      <c r="JG97" s="57"/>
      <c r="JH97" s="57"/>
      <c r="JI97" s="57"/>
      <c r="JJ97" s="57"/>
      <c r="JK97" s="57"/>
      <c r="JL97" s="57"/>
      <c r="JM97" s="57"/>
      <c r="JN97" s="57"/>
      <c r="JO97" s="57"/>
      <c r="JP97" s="57"/>
      <c r="JQ97" s="57"/>
      <c r="JR97" s="57"/>
      <c r="JS97" s="57"/>
      <c r="JT97" s="58"/>
      <c r="JU97" s="55"/>
      <c r="JV97" s="57"/>
      <c r="JW97" s="57"/>
      <c r="JX97" s="57"/>
      <c r="JY97" s="57"/>
      <c r="JZ97" s="57"/>
      <c r="KA97" s="57"/>
      <c r="KB97" s="57"/>
      <c r="KC97" s="57"/>
      <c r="KD97" s="57"/>
      <c r="KE97" s="57"/>
      <c r="KF97" s="57"/>
      <c r="KG97" s="57"/>
      <c r="KH97" s="58"/>
      <c r="KI97" s="142">
        <f>GV97-IB97</f>
        <v>0</v>
      </c>
      <c r="KJ97" s="142"/>
      <c r="KK97" s="142"/>
      <c r="KL97" s="142"/>
      <c r="KM97" s="142"/>
      <c r="KN97" s="142"/>
      <c r="KO97" s="142"/>
      <c r="KP97" s="142"/>
      <c r="KQ97" s="142"/>
      <c r="KR97" s="142"/>
      <c r="KS97" s="142"/>
      <c r="KT97" s="142"/>
      <c r="KU97" s="142"/>
      <c r="KV97" s="142"/>
      <c r="KW97" s="55"/>
      <c r="KX97" s="63"/>
      <c r="KY97" s="63"/>
      <c r="KZ97" s="63"/>
      <c r="LA97" s="63"/>
      <c r="LB97" s="63"/>
      <c r="LC97" s="63"/>
      <c r="LD97" s="63"/>
      <c r="LE97" s="63"/>
      <c r="LF97" s="63"/>
      <c r="LG97" s="63"/>
      <c r="LH97" s="63"/>
      <c r="LI97" s="63"/>
      <c r="LJ97" s="63"/>
      <c r="LK97" s="56"/>
    </row>
    <row r="98" spans="2:323" s="33" customFormat="1" ht="25.5" customHeight="1" thickBot="1" x14ac:dyDescent="0.3">
      <c r="B98" s="147" t="s">
        <v>15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39" t="s">
        <v>14</v>
      </c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 t="s">
        <v>14</v>
      </c>
      <c r="BH98" s="139"/>
      <c r="BI98" s="139"/>
      <c r="BJ98" s="139"/>
      <c r="BK98" s="139"/>
      <c r="BL98" s="139"/>
      <c r="BM98" s="139"/>
      <c r="BN98" s="139"/>
      <c r="BO98" s="139"/>
      <c r="BP98" s="139" t="s">
        <v>14</v>
      </c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 t="s">
        <v>14</v>
      </c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 t="s">
        <v>14</v>
      </c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 t="s">
        <v>14</v>
      </c>
      <c r="DI98" s="139"/>
      <c r="DJ98" s="139"/>
      <c r="DK98" s="139"/>
      <c r="DL98" s="139"/>
      <c r="DM98" s="139"/>
      <c r="DN98" s="139"/>
      <c r="DO98" s="139"/>
      <c r="DP98" s="139"/>
      <c r="DQ98" s="139" t="s">
        <v>14</v>
      </c>
      <c r="DR98" s="139"/>
      <c r="DS98" s="139"/>
      <c r="DT98" s="139"/>
      <c r="DU98" s="139"/>
      <c r="DV98" s="139"/>
      <c r="DW98" s="139"/>
      <c r="DX98" s="139"/>
      <c r="DY98" s="139"/>
      <c r="DZ98" s="139" t="s">
        <v>14</v>
      </c>
      <c r="EA98" s="139"/>
      <c r="EB98" s="139"/>
      <c r="EC98" s="139"/>
      <c r="ED98" s="139"/>
      <c r="EE98" s="139"/>
      <c r="EF98" s="139"/>
      <c r="EG98" s="139"/>
      <c r="EH98" s="139"/>
      <c r="EI98" s="139" t="s">
        <v>14</v>
      </c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41">
        <f>ET94+ET95+ET96+ET97</f>
        <v>358196.70999999996</v>
      </c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39" t="s">
        <v>14</v>
      </c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43">
        <f>FT94+FT95+FT96+FT97</f>
        <v>358196.70999999996</v>
      </c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39" t="s">
        <v>14</v>
      </c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43">
        <f>GV94+GV95+GV96+GV97</f>
        <v>3360000000</v>
      </c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39" t="s">
        <v>14</v>
      </c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43">
        <f>IB94+IB95+IB96+IB97</f>
        <v>3360000000</v>
      </c>
      <c r="IC98" s="140"/>
      <c r="ID98" s="140"/>
      <c r="IE98" s="140"/>
      <c r="IF98" s="140"/>
      <c r="IG98" s="140"/>
      <c r="IH98" s="140"/>
      <c r="II98" s="140"/>
      <c r="IJ98" s="140"/>
      <c r="IK98" s="140"/>
      <c r="IL98" s="140"/>
      <c r="IM98" s="140"/>
      <c r="IN98" s="140"/>
      <c r="IO98" s="140"/>
      <c r="IP98" s="140"/>
      <c r="IQ98" s="140"/>
      <c r="IR98" s="140"/>
      <c r="IS98" s="140"/>
      <c r="IT98" s="140"/>
      <c r="IU98" s="140"/>
      <c r="IV98" s="140"/>
      <c r="IW98" s="140"/>
      <c r="IX98" s="140"/>
      <c r="IY98" s="140"/>
      <c r="IZ98" s="140"/>
      <c r="JA98" s="140"/>
      <c r="JB98" s="140"/>
      <c r="JC98" s="140"/>
      <c r="JD98" s="140"/>
      <c r="JE98" s="140"/>
      <c r="JF98" s="140"/>
      <c r="JG98" s="140"/>
      <c r="JH98" s="140"/>
      <c r="JI98" s="140"/>
      <c r="JJ98" s="140"/>
      <c r="JK98" s="140"/>
      <c r="JL98" s="140"/>
      <c r="JM98" s="140"/>
      <c r="JN98" s="140"/>
      <c r="JO98" s="140"/>
      <c r="JP98" s="140"/>
      <c r="JQ98" s="140"/>
      <c r="JR98" s="140"/>
      <c r="JS98" s="140"/>
      <c r="JT98" s="140"/>
      <c r="JU98" s="140"/>
      <c r="JV98" s="140"/>
      <c r="JW98" s="140"/>
      <c r="JX98" s="140"/>
      <c r="JY98" s="140"/>
      <c r="JZ98" s="140"/>
      <c r="KA98" s="140"/>
      <c r="KB98" s="140"/>
      <c r="KC98" s="140"/>
      <c r="KD98" s="140"/>
      <c r="KE98" s="140"/>
      <c r="KF98" s="140"/>
      <c r="KG98" s="140"/>
      <c r="KH98" s="140"/>
      <c r="KI98" s="143">
        <f>KI94+KI95+KI97</f>
        <v>0</v>
      </c>
      <c r="KJ98" s="143"/>
      <c r="KK98" s="143"/>
      <c r="KL98" s="143"/>
      <c r="KM98" s="143"/>
      <c r="KN98" s="143"/>
      <c r="KO98" s="143"/>
      <c r="KP98" s="143"/>
      <c r="KQ98" s="143"/>
      <c r="KR98" s="143"/>
      <c r="KS98" s="143"/>
      <c r="KT98" s="143"/>
      <c r="KU98" s="143"/>
      <c r="KV98" s="143"/>
      <c r="KW98" s="136"/>
      <c r="KX98" s="137"/>
      <c r="KY98" s="137"/>
      <c r="KZ98" s="137"/>
      <c r="LA98" s="137"/>
      <c r="LB98" s="137"/>
      <c r="LC98" s="137"/>
      <c r="LD98" s="137"/>
      <c r="LE98" s="137"/>
      <c r="LF98" s="137"/>
      <c r="LG98" s="137"/>
      <c r="LH98" s="137"/>
      <c r="LI98" s="137"/>
      <c r="LJ98" s="137"/>
      <c r="LK98" s="138"/>
    </row>
    <row r="99" spans="2:323" s="5" customFormat="1" ht="26.25" customHeight="1" thickBot="1" x14ac:dyDescent="0.3">
      <c r="B99" s="149" t="s">
        <v>77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60" t="s">
        <v>14</v>
      </c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2"/>
      <c r="BG99" s="161"/>
      <c r="BH99" s="163"/>
      <c r="BI99" s="163"/>
      <c r="BJ99" s="163"/>
      <c r="BK99" s="163"/>
      <c r="BL99" s="163"/>
      <c r="BM99" s="163"/>
      <c r="BN99" s="163"/>
      <c r="BO99" s="164"/>
      <c r="BP99" s="165" t="s">
        <v>14</v>
      </c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 t="s">
        <v>14</v>
      </c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 t="s">
        <v>14</v>
      </c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 t="s">
        <v>14</v>
      </c>
      <c r="DI99" s="139"/>
      <c r="DJ99" s="139"/>
      <c r="DK99" s="139"/>
      <c r="DL99" s="139"/>
      <c r="DM99" s="139"/>
      <c r="DN99" s="139"/>
      <c r="DO99" s="139"/>
      <c r="DP99" s="139"/>
      <c r="DQ99" s="139" t="s">
        <v>14</v>
      </c>
      <c r="DR99" s="139"/>
      <c r="DS99" s="139"/>
      <c r="DT99" s="139"/>
      <c r="DU99" s="139"/>
      <c r="DV99" s="139"/>
      <c r="DW99" s="139"/>
      <c r="DX99" s="139"/>
      <c r="DY99" s="139"/>
      <c r="DZ99" s="139" t="s">
        <v>14</v>
      </c>
      <c r="EA99" s="139"/>
      <c r="EB99" s="139"/>
      <c r="EC99" s="139"/>
      <c r="ED99" s="139"/>
      <c r="EE99" s="139"/>
      <c r="EF99" s="139"/>
      <c r="EG99" s="139"/>
      <c r="EH99" s="139"/>
      <c r="EI99" s="139" t="s">
        <v>14</v>
      </c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41">
        <f>ES90+ET98</f>
        <v>617671530.03000009</v>
      </c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39" t="s">
        <v>14</v>
      </c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43">
        <f>FU90+FT98</f>
        <v>342752531.10000002</v>
      </c>
      <c r="FU99" s="140"/>
      <c r="FV99" s="140"/>
      <c r="FW99" s="140"/>
      <c r="FX99" s="140"/>
      <c r="FY99" s="140"/>
      <c r="FZ99" s="140"/>
      <c r="GA99" s="140"/>
      <c r="GB99" s="140"/>
      <c r="GC99" s="140"/>
      <c r="GD99" s="140"/>
      <c r="GE99" s="140"/>
      <c r="GF99" s="140"/>
      <c r="GG99" s="140"/>
      <c r="GH99" s="139" t="s">
        <v>14</v>
      </c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43">
        <f>GX90+GV98</f>
        <v>8660000000</v>
      </c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39" t="s">
        <v>14</v>
      </c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43">
        <f>ID90+IB98</f>
        <v>5060000000</v>
      </c>
      <c r="IC99" s="140"/>
      <c r="ID99" s="140"/>
      <c r="IE99" s="140"/>
      <c r="IF99" s="140"/>
      <c r="IG99" s="140"/>
      <c r="IH99" s="140"/>
      <c r="II99" s="140"/>
      <c r="IJ99" s="140"/>
      <c r="IK99" s="140"/>
      <c r="IL99" s="140"/>
      <c r="IM99" s="140"/>
      <c r="IN99" s="140"/>
      <c r="IO99" s="140"/>
      <c r="IP99" s="140"/>
      <c r="IQ99" s="140"/>
      <c r="IR99" s="140"/>
      <c r="IS99" s="140"/>
      <c r="IT99" s="140"/>
      <c r="IU99" s="140"/>
      <c r="IV99" s="140"/>
      <c r="IW99" s="140"/>
      <c r="IX99" s="140"/>
      <c r="IY99" s="140"/>
      <c r="IZ99" s="140"/>
      <c r="JA99" s="140"/>
      <c r="JB99" s="140"/>
      <c r="JC99" s="140"/>
      <c r="JD99" s="140"/>
      <c r="JE99" s="140"/>
      <c r="JF99" s="140"/>
      <c r="JG99" s="140"/>
      <c r="JH99" s="140"/>
      <c r="JI99" s="140"/>
      <c r="JJ99" s="140"/>
      <c r="JK99" s="140"/>
      <c r="JL99" s="140"/>
      <c r="JM99" s="140"/>
      <c r="JN99" s="140"/>
      <c r="JO99" s="140"/>
      <c r="JP99" s="140"/>
      <c r="JQ99" s="140"/>
      <c r="JR99" s="140"/>
      <c r="JS99" s="140"/>
      <c r="JT99" s="140"/>
      <c r="JU99" s="140"/>
      <c r="JV99" s="140"/>
      <c r="JW99" s="140"/>
      <c r="JX99" s="140"/>
      <c r="JY99" s="140"/>
      <c r="JZ99" s="140"/>
      <c r="KA99" s="140"/>
      <c r="KB99" s="140"/>
      <c r="KC99" s="140"/>
      <c r="KD99" s="140"/>
      <c r="KE99" s="140"/>
      <c r="KF99" s="140"/>
      <c r="KG99" s="140"/>
      <c r="KH99" s="140"/>
      <c r="KI99" s="143">
        <f>KJ90+KI98</f>
        <v>3600000000</v>
      </c>
      <c r="KJ99" s="143"/>
      <c r="KK99" s="143"/>
      <c r="KL99" s="143"/>
      <c r="KM99" s="143"/>
      <c r="KN99" s="143"/>
      <c r="KO99" s="143"/>
      <c r="KP99" s="143"/>
      <c r="KQ99" s="143"/>
      <c r="KR99" s="143"/>
      <c r="KS99" s="143"/>
      <c r="KT99" s="143"/>
      <c r="KU99" s="143"/>
      <c r="KV99" s="143"/>
      <c r="KW99" s="136"/>
      <c r="KX99" s="137"/>
      <c r="KY99" s="137"/>
      <c r="KZ99" s="137"/>
      <c r="LA99" s="137"/>
      <c r="LB99" s="137"/>
      <c r="LC99" s="137"/>
      <c r="LD99" s="137"/>
      <c r="LE99" s="137"/>
      <c r="LF99" s="137"/>
      <c r="LG99" s="137"/>
      <c r="LH99" s="137"/>
      <c r="LI99" s="137"/>
      <c r="LJ99" s="137"/>
      <c r="LK99" s="138"/>
    </row>
    <row r="100" spans="2:323" s="5" customFormat="1" ht="15.75" customHeight="1" x14ac:dyDescent="0.2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68"/>
      <c r="BI100" s="68"/>
      <c r="BJ100" s="68"/>
      <c r="BK100" s="68"/>
      <c r="BL100" s="68"/>
      <c r="BM100" s="68"/>
      <c r="BN100" s="68"/>
      <c r="BO100" s="68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41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69"/>
      <c r="GI100" s="69"/>
      <c r="GJ100" s="69"/>
      <c r="GK100" s="69"/>
      <c r="GL100" s="69"/>
      <c r="GM100" s="69"/>
      <c r="GN100" s="69"/>
      <c r="GO100" s="69"/>
      <c r="GP100" s="69"/>
      <c r="GQ100" s="69"/>
      <c r="GR100" s="69"/>
      <c r="GS100" s="69"/>
      <c r="GT100" s="69"/>
      <c r="GU100" s="69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69"/>
      <c r="HO100" s="69"/>
      <c r="HP100" s="69"/>
      <c r="HQ100" s="69"/>
      <c r="HR100" s="69"/>
      <c r="HS100" s="69"/>
      <c r="HT100" s="69"/>
      <c r="HU100" s="69"/>
      <c r="HV100" s="69"/>
      <c r="HW100" s="69"/>
      <c r="HX100" s="69"/>
      <c r="HY100" s="69"/>
      <c r="HZ100" s="69"/>
      <c r="IA100" s="69"/>
      <c r="IB100" s="41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15"/>
    </row>
    <row r="101" spans="2:323" s="12" customFormat="1" ht="12" customHeight="1" x14ac:dyDescent="0.25">
      <c r="B101" s="166" t="s">
        <v>95</v>
      </c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</row>
    <row r="102" spans="2:323" s="12" customFormat="1" ht="13.5" customHeight="1" x14ac:dyDescent="0.2">
      <c r="B102" s="152" t="s">
        <v>96</v>
      </c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S102" s="14"/>
      <c r="DT102" s="14"/>
      <c r="DU102" s="14"/>
      <c r="DV102" s="14"/>
      <c r="DW102" s="154" t="s">
        <v>102</v>
      </c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</row>
    <row r="103" spans="2:323" s="5" customFormat="1" ht="11.25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92" t="s">
        <v>38</v>
      </c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S103" s="8"/>
      <c r="DT103" s="8"/>
      <c r="DU103" s="8"/>
      <c r="DV103" s="8"/>
      <c r="DW103" s="158" t="s">
        <v>39</v>
      </c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9"/>
      <c r="FF103" s="159"/>
      <c r="FG103" s="159"/>
      <c r="FH103" s="159"/>
      <c r="FI103" s="159"/>
      <c r="FJ103" s="159"/>
      <c r="FK103" s="159"/>
      <c r="FL103" s="159"/>
      <c r="FM103" s="159"/>
      <c r="FN103" s="159"/>
      <c r="FO103" s="159"/>
      <c r="FP103" s="159"/>
      <c r="FQ103" s="159"/>
      <c r="FR103" s="159"/>
      <c r="FS103" s="159"/>
      <c r="FT103" s="159"/>
    </row>
    <row r="104" spans="2:323" s="5" customFormat="1" ht="11.25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16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</row>
    <row r="105" spans="2:323" s="5" customFormat="1" ht="11.25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16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</row>
    <row r="106" spans="2:323" s="12" customFormat="1" ht="13.5" customHeight="1" x14ac:dyDescent="0.2">
      <c r="B106" s="153" t="s">
        <v>100</v>
      </c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S106" s="14"/>
      <c r="DT106" s="14"/>
      <c r="DU106" s="14"/>
      <c r="DV106" s="14"/>
    </row>
    <row r="107" spans="2:323" s="5" customFormat="1" ht="15" x14ac:dyDescent="0.25">
      <c r="B107" s="168" t="s">
        <v>101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7"/>
      <c r="AQ107" s="167"/>
      <c r="AR107" s="167"/>
      <c r="AS107" s="167"/>
      <c r="AT107" s="167"/>
      <c r="AU107" s="167"/>
      <c r="AV107" s="167"/>
      <c r="AW107" s="167"/>
      <c r="AX107" s="9"/>
      <c r="AY107" s="9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S107" s="8"/>
      <c r="DT107" s="8"/>
      <c r="DU107" s="8"/>
      <c r="DV107" s="8"/>
      <c r="DW107" s="154" t="s">
        <v>84</v>
      </c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6"/>
      <c r="FF107" s="156"/>
      <c r="FG107" s="156"/>
      <c r="FH107" s="156"/>
      <c r="FI107" s="156"/>
      <c r="FJ107" s="156"/>
      <c r="FK107" s="156"/>
      <c r="FL107" s="156"/>
      <c r="FM107" s="156"/>
      <c r="FN107" s="156"/>
      <c r="FO107" s="156"/>
      <c r="FP107" s="156"/>
      <c r="FQ107" s="156"/>
      <c r="FR107" s="156"/>
      <c r="FS107" s="156"/>
      <c r="FT107" s="156"/>
    </row>
    <row r="108" spans="2:323" s="5" customFormat="1" ht="15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92" t="s">
        <v>38</v>
      </c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158" t="s">
        <v>39</v>
      </c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7"/>
      <c r="FK108" s="177"/>
      <c r="FL108" s="177"/>
      <c r="FM108" s="177"/>
      <c r="FN108" s="177"/>
      <c r="FO108" s="177"/>
      <c r="FP108" s="177"/>
      <c r="FQ108" s="177"/>
      <c r="FR108" s="177"/>
      <c r="FS108" s="177"/>
      <c r="FT108" s="177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</row>
    <row r="109" spans="2:323" s="5" customFormat="1" ht="11.25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F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</row>
    <row r="110" spans="2:323" s="5" customFormat="1" ht="11.25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</row>
    <row r="111" spans="2:323" s="5" customFormat="1" ht="11.25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</row>
    <row r="112" spans="2:323" s="27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</row>
    <row r="113" spans="2:161" s="27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</row>
    <row r="114" spans="2:161" s="27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</row>
    <row r="115" spans="2:161" s="27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</row>
    <row r="116" spans="2:161" s="28" customFormat="1" x14ac:dyDescent="0.2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</row>
    <row r="117" spans="2:161" s="27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</row>
    <row r="118" spans="2:161" s="27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</row>
    <row r="119" spans="2:161" s="28" customFormat="1" x14ac:dyDescent="0.2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</row>
    <row r="120" spans="2:161" s="27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</row>
    <row r="121" spans="2:161" s="27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</row>
  </sheetData>
  <mergeCells count="589">
    <mergeCell ref="KX75:LK80"/>
    <mergeCell ref="FG83:FT83"/>
    <mergeCell ref="FU83:GI83"/>
    <mergeCell ref="JV66:KI74"/>
    <mergeCell ref="KJ66:KW74"/>
    <mergeCell ref="KX66:LK74"/>
    <mergeCell ref="B57:AA80"/>
    <mergeCell ref="AB57:AP80"/>
    <mergeCell ref="AQ75:BB80"/>
    <mergeCell ref="BC75:BR80"/>
    <mergeCell ref="BS75:CD80"/>
    <mergeCell ref="CE75:CS80"/>
    <mergeCell ref="CT75:DD80"/>
    <mergeCell ref="DE75:DP80"/>
    <mergeCell ref="DQ75:EE80"/>
    <mergeCell ref="EF75:ER80"/>
    <mergeCell ref="ES57:FF80"/>
    <mergeCell ref="FG80:FT80"/>
    <mergeCell ref="FU80:GI80"/>
    <mergeCell ref="GJ75:GW80"/>
    <mergeCell ref="GX75:HO80"/>
    <mergeCell ref="HP75:IC80"/>
    <mergeCell ref="ID75:IQ80"/>
    <mergeCell ref="IR75:JE80"/>
    <mergeCell ref="KJ75:KW80"/>
    <mergeCell ref="AQ66:BB74"/>
    <mergeCell ref="BC66:BR74"/>
    <mergeCell ref="BS66:CD74"/>
    <mergeCell ref="CE66:CS74"/>
    <mergeCell ref="CT66:DD74"/>
    <mergeCell ref="DE66:DP74"/>
    <mergeCell ref="DQ66:EE74"/>
    <mergeCell ref="EF66:ER74"/>
    <mergeCell ref="FG74:FT74"/>
    <mergeCell ref="KX29:LK56"/>
    <mergeCell ref="AQ57:BB65"/>
    <mergeCell ref="BC57:BR65"/>
    <mergeCell ref="BS57:CD65"/>
    <mergeCell ref="CE57:CS65"/>
    <mergeCell ref="CT57:DD65"/>
    <mergeCell ref="DE57:DP65"/>
    <mergeCell ref="DQ57:EE65"/>
    <mergeCell ref="EF57:ER65"/>
    <mergeCell ref="FG65:FT65"/>
    <mergeCell ref="FU65:GI65"/>
    <mergeCell ref="GJ57:GW65"/>
    <mergeCell ref="GX57:HO65"/>
    <mergeCell ref="HP57:IC65"/>
    <mergeCell ref="ID57:IQ65"/>
    <mergeCell ref="IR57:JE65"/>
    <mergeCell ref="JF57:JU65"/>
    <mergeCell ref="JV57:KI65"/>
    <mergeCell ref="KJ57:KW65"/>
    <mergeCell ref="KX57:LK65"/>
    <mergeCell ref="KJ25:KW35"/>
    <mergeCell ref="FG46:FT46"/>
    <mergeCell ref="FU46:GI46"/>
    <mergeCell ref="ID36:IQ46"/>
    <mergeCell ref="B25:AA56"/>
    <mergeCell ref="AB25:AP56"/>
    <mergeCell ref="AQ47:BB56"/>
    <mergeCell ref="BC47:BR56"/>
    <mergeCell ref="CE47:CS56"/>
    <mergeCell ref="CT47:DD56"/>
    <mergeCell ref="DE47:DP56"/>
    <mergeCell ref="DQ47:EE56"/>
    <mergeCell ref="EF47:ER56"/>
    <mergeCell ref="AQ36:BB46"/>
    <mergeCell ref="BC36:BR46"/>
    <mergeCell ref="BS36:CD46"/>
    <mergeCell ref="CE36:CS46"/>
    <mergeCell ref="CT36:DD46"/>
    <mergeCell ref="DE36:DP46"/>
    <mergeCell ref="DQ36:EE46"/>
    <mergeCell ref="EF36:ER46"/>
    <mergeCell ref="AQ25:BB35"/>
    <mergeCell ref="CE25:CS35"/>
    <mergeCell ref="CT25:DD35"/>
    <mergeCell ref="DE25:DP35"/>
    <mergeCell ref="DQ25:EE35"/>
    <mergeCell ref="EF25:ER35"/>
    <mergeCell ref="IR36:JE46"/>
    <mergeCell ref="JF36:JU46"/>
    <mergeCell ref="JV36:KI46"/>
    <mergeCell ref="KJ36:KW46"/>
    <mergeCell ref="ES25:FF56"/>
    <mergeCell ref="GJ47:GW56"/>
    <mergeCell ref="GX47:HO56"/>
    <mergeCell ref="HP47:IC56"/>
    <mergeCell ref="ID47:IQ56"/>
    <mergeCell ref="GJ25:GW35"/>
    <mergeCell ref="GX25:HO35"/>
    <mergeCell ref="HP25:IC35"/>
    <mergeCell ref="FG33:FT33"/>
    <mergeCell ref="FG44:FT44"/>
    <mergeCell ref="FU41:GI41"/>
    <mergeCell ref="FU47:GI47"/>
    <mergeCell ref="FU48:GI48"/>
    <mergeCell ref="FG47:FT47"/>
    <mergeCell ref="FG48:FT48"/>
    <mergeCell ref="JV47:KI56"/>
    <mergeCell ref="KJ47:KW56"/>
    <mergeCell ref="IR47:JE56"/>
    <mergeCell ref="JF47:JU56"/>
    <mergeCell ref="FU33:GI33"/>
    <mergeCell ref="EF88:ER89"/>
    <mergeCell ref="ES88:FF89"/>
    <mergeCell ref="GJ88:GW89"/>
    <mergeCell ref="GX88:HO89"/>
    <mergeCell ref="HP88:IC89"/>
    <mergeCell ref="ID88:IQ89"/>
    <mergeCell ref="IR88:JE89"/>
    <mergeCell ref="FG88:FT88"/>
    <mergeCell ref="FU88:GI88"/>
    <mergeCell ref="B88:AA89"/>
    <mergeCell ref="AB88:AP89"/>
    <mergeCell ref="AQ88:BB89"/>
    <mergeCell ref="BC88:BR89"/>
    <mergeCell ref="BS88:CD89"/>
    <mergeCell ref="CE88:CS89"/>
    <mergeCell ref="CT88:DD89"/>
    <mergeCell ref="DE88:DP89"/>
    <mergeCell ref="DQ88:EE89"/>
    <mergeCell ref="KX88:LK89"/>
    <mergeCell ref="FG79:FT79"/>
    <mergeCell ref="FU79:GI79"/>
    <mergeCell ref="FU77:GI77"/>
    <mergeCell ref="FG70:FT70"/>
    <mergeCell ref="FU70:GI70"/>
    <mergeCell ref="FG69:FT69"/>
    <mergeCell ref="FU69:GI69"/>
    <mergeCell ref="FG66:FT66"/>
    <mergeCell ref="FU66:GI66"/>
    <mergeCell ref="FU74:GI74"/>
    <mergeCell ref="GJ66:GW74"/>
    <mergeCell ref="GX66:HO74"/>
    <mergeCell ref="HP66:IC74"/>
    <mergeCell ref="ID66:IQ74"/>
    <mergeCell ref="IR66:JE74"/>
    <mergeCell ref="JF66:JU74"/>
    <mergeCell ref="FG75:FT75"/>
    <mergeCell ref="JF88:JU89"/>
    <mergeCell ref="JV88:KI89"/>
    <mergeCell ref="KJ88:KW89"/>
    <mergeCell ref="KX81:LK87"/>
    <mergeCell ref="JF75:JU80"/>
    <mergeCell ref="JV75:KI80"/>
    <mergeCell ref="B81:AA87"/>
    <mergeCell ref="AB81:AP87"/>
    <mergeCell ref="AQ81:BB87"/>
    <mergeCell ref="BC81:BR87"/>
    <mergeCell ref="BS81:CD87"/>
    <mergeCell ref="CE81:CS87"/>
    <mergeCell ref="CT81:DD87"/>
    <mergeCell ref="FG71:FT71"/>
    <mergeCell ref="FU71:GI71"/>
    <mergeCell ref="FG77:FT77"/>
    <mergeCell ref="FG72:FT72"/>
    <mergeCell ref="FU72:GI72"/>
    <mergeCell ref="FG73:FT73"/>
    <mergeCell ref="FU73:GI73"/>
    <mergeCell ref="DQ81:EE87"/>
    <mergeCell ref="FG82:FT82"/>
    <mergeCell ref="FU82:GI82"/>
    <mergeCell ref="FG78:FT78"/>
    <mergeCell ref="FU78:GI78"/>
    <mergeCell ref="FG76:FT76"/>
    <mergeCell ref="FU76:GI76"/>
    <mergeCell ref="EF81:ER87"/>
    <mergeCell ref="ES81:FF87"/>
    <mergeCell ref="IB95:IO95"/>
    <mergeCell ref="B92:AQ92"/>
    <mergeCell ref="BG94:BO94"/>
    <mergeCell ref="BP94:CJ94"/>
    <mergeCell ref="CK94:CU94"/>
    <mergeCell ref="CV94:DG94"/>
    <mergeCell ref="B94:AQ97"/>
    <mergeCell ref="AR94:BF97"/>
    <mergeCell ref="BG97:BO97"/>
    <mergeCell ref="CV97:DG97"/>
    <mergeCell ref="AR93:BF93"/>
    <mergeCell ref="BG93:BO93"/>
    <mergeCell ref="BP93:CJ93"/>
    <mergeCell ref="CK93:CU93"/>
    <mergeCell ref="CV93:DG93"/>
    <mergeCell ref="BG96:BO96"/>
    <mergeCell ref="BP96:CJ96"/>
    <mergeCell ref="CK96:CU96"/>
    <mergeCell ref="CV96:DG96"/>
    <mergeCell ref="JU92:KH92"/>
    <mergeCell ref="KX90:LK90"/>
    <mergeCell ref="B90:AA90"/>
    <mergeCell ref="KW96:LK96"/>
    <mergeCell ref="ET95:FE95"/>
    <mergeCell ref="FF95:FS95"/>
    <mergeCell ref="FT95:GG95"/>
    <mergeCell ref="GH95:GU95"/>
    <mergeCell ref="KW95:LK95"/>
    <mergeCell ref="KI95:KV95"/>
    <mergeCell ref="DH96:DP96"/>
    <mergeCell ref="DQ96:DY96"/>
    <mergeCell ref="DZ96:EH96"/>
    <mergeCell ref="EI96:ES96"/>
    <mergeCell ref="FT96:GG96"/>
    <mergeCell ref="GH96:GU96"/>
    <mergeCell ref="IP95:JC95"/>
    <mergeCell ref="JD95:JT95"/>
    <mergeCell ref="JU95:KH95"/>
    <mergeCell ref="IB96:IO96"/>
    <mergeCell ref="IP96:JC96"/>
    <mergeCell ref="JD96:JT96"/>
    <mergeCell ref="JU96:KH96"/>
    <mergeCell ref="KI96:KV96"/>
    <mergeCell ref="FU44:GI44"/>
    <mergeCell ref="FU50:GI50"/>
    <mergeCell ref="FU62:GI62"/>
    <mergeCell ref="GJ81:GW87"/>
    <mergeCell ref="EI94:ES94"/>
    <mergeCell ref="ES90:FF90"/>
    <mergeCell ref="B91:LK91"/>
    <mergeCell ref="KW92:LK92"/>
    <mergeCell ref="KW93:LK93"/>
    <mergeCell ref="KW94:LK94"/>
    <mergeCell ref="DE81:DP87"/>
    <mergeCell ref="HP81:IC87"/>
    <mergeCell ref="ID81:IQ87"/>
    <mergeCell ref="IR81:JE87"/>
    <mergeCell ref="JF81:JU87"/>
    <mergeCell ref="KI92:KV92"/>
    <mergeCell ref="FT92:GG92"/>
    <mergeCell ref="GH92:GU92"/>
    <mergeCell ref="GV92:HM92"/>
    <mergeCell ref="HN92:IA92"/>
    <mergeCell ref="IB92:IO92"/>
    <mergeCell ref="IP92:JC92"/>
    <mergeCell ref="JV81:KI87"/>
    <mergeCell ref="KJ81:KW87"/>
    <mergeCell ref="FG57:FT57"/>
    <mergeCell ref="FG67:FT67"/>
    <mergeCell ref="FU67:GI67"/>
    <mergeCell ref="FG58:FT58"/>
    <mergeCell ref="FU58:GI58"/>
    <mergeCell ref="FG59:FT59"/>
    <mergeCell ref="FU59:GI59"/>
    <mergeCell ref="FG68:FT68"/>
    <mergeCell ref="FG64:FT64"/>
    <mergeCell ref="FU64:GI64"/>
    <mergeCell ref="KX25:LK28"/>
    <mergeCell ref="FG25:FT25"/>
    <mergeCell ref="FG26:FT26"/>
    <mergeCell ref="FU25:GI25"/>
    <mergeCell ref="FU26:GI26"/>
    <mergeCell ref="FG36:FT36"/>
    <mergeCell ref="FG37:FT37"/>
    <mergeCell ref="FG38:FT38"/>
    <mergeCell ref="FU36:GI36"/>
    <mergeCell ref="FU37:GI37"/>
    <mergeCell ref="FU38:GI38"/>
    <mergeCell ref="FU29:GI29"/>
    <mergeCell ref="FG32:FT32"/>
    <mergeCell ref="FU32:GI32"/>
    <mergeCell ref="FU27:GI27"/>
    <mergeCell ref="FG28:FT28"/>
    <mergeCell ref="FU28:GI28"/>
    <mergeCell ref="FG30:FT30"/>
    <mergeCell ref="FG35:FT35"/>
    <mergeCell ref="FU35:GI35"/>
    <mergeCell ref="ID25:IQ35"/>
    <mergeCell ref="IR25:JE35"/>
    <mergeCell ref="JF25:JU35"/>
    <mergeCell ref="JV25:KI35"/>
    <mergeCell ref="IR10:JE17"/>
    <mergeCell ref="JF10:JU17"/>
    <mergeCell ref="JV10:KI17"/>
    <mergeCell ref="KJ10:KW17"/>
    <mergeCell ref="KX10:LK17"/>
    <mergeCell ref="KJ18:KW24"/>
    <mergeCell ref="KX18:LK24"/>
    <mergeCell ref="HP18:IC24"/>
    <mergeCell ref="ID18:IQ24"/>
    <mergeCell ref="IR18:JE24"/>
    <mergeCell ref="JF18:JU24"/>
    <mergeCell ref="JV18:KI24"/>
    <mergeCell ref="ID10:IQ11"/>
    <mergeCell ref="ID12:IQ14"/>
    <mergeCell ref="ID15:IQ17"/>
    <mergeCell ref="GJ18:GW24"/>
    <mergeCell ref="FU21:GI21"/>
    <mergeCell ref="FU22:GI22"/>
    <mergeCell ref="FG41:FT41"/>
    <mergeCell ref="B10:AA17"/>
    <mergeCell ref="AB10:AP17"/>
    <mergeCell ref="AQ10:BB17"/>
    <mergeCell ref="BC10:BR17"/>
    <mergeCell ref="BS10:CD17"/>
    <mergeCell ref="CE10:CS17"/>
    <mergeCell ref="CT10:DD17"/>
    <mergeCell ref="DE10:DP17"/>
    <mergeCell ref="DQ10:EE17"/>
    <mergeCell ref="B18:AA24"/>
    <mergeCell ref="AB18:AP24"/>
    <mergeCell ref="AQ18:BB24"/>
    <mergeCell ref="BC18:BR24"/>
    <mergeCell ref="BS18:CD24"/>
    <mergeCell ref="CE18:CS24"/>
    <mergeCell ref="CT18:DD24"/>
    <mergeCell ref="DE18:DP24"/>
    <mergeCell ref="DQ18:EE24"/>
    <mergeCell ref="FU23:GI23"/>
    <mergeCell ref="FU30:GI30"/>
    <mergeCell ref="AB90:AP90"/>
    <mergeCell ref="BS90:CD90"/>
    <mergeCell ref="CE90:CS90"/>
    <mergeCell ref="AQ90:BB90"/>
    <mergeCell ref="BC90:BR90"/>
    <mergeCell ref="JV90:KI90"/>
    <mergeCell ref="KJ90:KW90"/>
    <mergeCell ref="IR90:JE90"/>
    <mergeCell ref="JF90:JU90"/>
    <mergeCell ref="HP90:IC90"/>
    <mergeCell ref="ID90:IQ90"/>
    <mergeCell ref="GJ90:GW90"/>
    <mergeCell ref="GX90:HO90"/>
    <mergeCell ref="FG90:FT90"/>
    <mergeCell ref="FU90:GI90"/>
    <mergeCell ref="CT90:DD90"/>
    <mergeCell ref="DE90:DP90"/>
    <mergeCell ref="DQ90:EE90"/>
    <mergeCell ref="EF90:ER90"/>
    <mergeCell ref="ID9:IQ9"/>
    <mergeCell ref="IR9:JE9"/>
    <mergeCell ref="JF9:JU9"/>
    <mergeCell ref="JV9:KI9"/>
    <mergeCell ref="KJ9:KW9"/>
    <mergeCell ref="KX9:LK9"/>
    <mergeCell ref="ID8:IQ8"/>
    <mergeCell ref="IR8:JE8"/>
    <mergeCell ref="JF8:JU8"/>
    <mergeCell ref="JV8:KI8"/>
    <mergeCell ref="KJ8:KW8"/>
    <mergeCell ref="KX8:LK8"/>
    <mergeCell ref="EF9:ER9"/>
    <mergeCell ref="ES9:FF9"/>
    <mergeCell ref="FU15:GI15"/>
    <mergeCell ref="FG15:FT15"/>
    <mergeCell ref="FU49:GI49"/>
    <mergeCell ref="FU12:GI12"/>
    <mergeCell ref="FG12:FT12"/>
    <mergeCell ref="FU19:GI19"/>
    <mergeCell ref="FG19:FT19"/>
    <mergeCell ref="FG13:FT13"/>
    <mergeCell ref="FU13:GI13"/>
    <mergeCell ref="EF10:ER17"/>
    <mergeCell ref="ES10:FF17"/>
    <mergeCell ref="FG24:FT24"/>
    <mergeCell ref="FU24:GI24"/>
    <mergeCell ref="FG20:FT20"/>
    <mergeCell ref="FU20:GI20"/>
    <mergeCell ref="EF18:ER24"/>
    <mergeCell ref="ES18:FF24"/>
    <mergeCell ref="FG9:FT9"/>
    <mergeCell ref="FU9:GI9"/>
    <mergeCell ref="FG27:FT27"/>
    <mergeCell ref="FG49:FT49"/>
    <mergeCell ref="FG39:FT39"/>
    <mergeCell ref="GJ9:GW9"/>
    <mergeCell ref="GX9:HO9"/>
    <mergeCell ref="HP9:IC9"/>
    <mergeCell ref="FG11:FT11"/>
    <mergeCell ref="FU11:GI11"/>
    <mergeCell ref="FG18:FT18"/>
    <mergeCell ref="FU18:GI18"/>
    <mergeCell ref="FG10:FT10"/>
    <mergeCell ref="FU10:GI10"/>
    <mergeCell ref="HP10:IC11"/>
    <mergeCell ref="HP12:IC14"/>
    <mergeCell ref="HP15:IC17"/>
    <mergeCell ref="GJ10:GW17"/>
    <mergeCell ref="FG14:FT14"/>
    <mergeCell ref="GX10:HO17"/>
    <mergeCell ref="FU16:GI16"/>
    <mergeCell ref="FG16:FT16"/>
    <mergeCell ref="FU14:GI14"/>
    <mergeCell ref="FG17:FT17"/>
    <mergeCell ref="FU17:GI17"/>
    <mergeCell ref="GX18:HO24"/>
    <mergeCell ref="FG21:FT21"/>
    <mergeCell ref="FG22:FT22"/>
    <mergeCell ref="FG23:FT23"/>
    <mergeCell ref="BC9:BR9"/>
    <mergeCell ref="BS9:CD9"/>
    <mergeCell ref="CE8:CS8"/>
    <mergeCell ref="CT8:DD8"/>
    <mergeCell ref="DE8:DP8"/>
    <mergeCell ref="DQ8:EE8"/>
    <mergeCell ref="CE9:CS9"/>
    <mergeCell ref="CT9:DD9"/>
    <mergeCell ref="DE9:DP9"/>
    <mergeCell ref="DQ9:EE9"/>
    <mergeCell ref="K1:Z1"/>
    <mergeCell ref="AA1:AD1"/>
    <mergeCell ref="AE1:AH1"/>
    <mergeCell ref="B4:FF4"/>
    <mergeCell ref="B8:AA8"/>
    <mergeCell ref="AB8:AP8"/>
    <mergeCell ref="AQ8:BB8"/>
    <mergeCell ref="BC8:BR8"/>
    <mergeCell ref="BS8:CD8"/>
    <mergeCell ref="BD2:JU2"/>
    <mergeCell ref="FG8:FT8"/>
    <mergeCell ref="FU8:GI8"/>
    <mergeCell ref="GJ8:GW8"/>
    <mergeCell ref="GX8:HO8"/>
    <mergeCell ref="HP8:IC8"/>
    <mergeCell ref="EF8:ER8"/>
    <mergeCell ref="ES8:FF8"/>
    <mergeCell ref="B7:LK7"/>
    <mergeCell ref="B9:AA9"/>
    <mergeCell ref="AB9:AP9"/>
    <mergeCell ref="AQ9:BB9"/>
    <mergeCell ref="ET92:FE92"/>
    <mergeCell ref="FF92:FS92"/>
    <mergeCell ref="JD92:JT92"/>
    <mergeCell ref="AR92:BF92"/>
    <mergeCell ref="BG92:BO92"/>
    <mergeCell ref="BP92:CJ92"/>
    <mergeCell ref="CK92:CU92"/>
    <mergeCell ref="CV92:DG92"/>
    <mergeCell ref="DH92:DP92"/>
    <mergeCell ref="DQ92:DY92"/>
    <mergeCell ref="DZ92:EH92"/>
    <mergeCell ref="EI92:ES92"/>
    <mergeCell ref="FU75:GI75"/>
    <mergeCell ref="BC25:BR28"/>
    <mergeCell ref="BS25:CD28"/>
    <mergeCell ref="FG31:FT31"/>
    <mergeCell ref="FG29:FT29"/>
    <mergeCell ref="FG40:FT40"/>
    <mergeCell ref="FG50:FT50"/>
    <mergeCell ref="FG42:FT42"/>
    <mergeCell ref="FG53:FT53"/>
    <mergeCell ref="HN98:IA98"/>
    <mergeCell ref="GV96:HM96"/>
    <mergeCell ref="HN96:IA96"/>
    <mergeCell ref="DH95:DP95"/>
    <mergeCell ref="DQ95:DY95"/>
    <mergeCell ref="DZ95:EH95"/>
    <mergeCell ref="EI95:ES95"/>
    <mergeCell ref="FT98:GG98"/>
    <mergeCell ref="GH98:GU98"/>
    <mergeCell ref="GV98:HM98"/>
    <mergeCell ref="HN97:IA97"/>
    <mergeCell ref="HN95:IA95"/>
    <mergeCell ref="B101:BB101"/>
    <mergeCell ref="B107:AW107"/>
    <mergeCell ref="BT108:CW108"/>
    <mergeCell ref="ET94:FE94"/>
    <mergeCell ref="FF94:FS94"/>
    <mergeCell ref="FT94:GG94"/>
    <mergeCell ref="GH94:GU94"/>
    <mergeCell ref="GV94:HM94"/>
    <mergeCell ref="DH94:DP94"/>
    <mergeCell ref="BG95:BO95"/>
    <mergeCell ref="BP95:CJ95"/>
    <mergeCell ref="CK95:CU95"/>
    <mergeCell ref="CV95:DG95"/>
    <mergeCell ref="DW108:FT108"/>
    <mergeCell ref="AR98:BF98"/>
    <mergeCell ref="BG98:BO98"/>
    <mergeCell ref="GV95:HM95"/>
    <mergeCell ref="B119:FE119"/>
    <mergeCell ref="B102:BS102"/>
    <mergeCell ref="DW102:FT102"/>
    <mergeCell ref="BT103:CW103"/>
    <mergeCell ref="DW103:FT103"/>
    <mergeCell ref="B106:BS106"/>
    <mergeCell ref="DW107:FT107"/>
    <mergeCell ref="KW99:LK99"/>
    <mergeCell ref="B116:FE116"/>
    <mergeCell ref="IB99:IO99"/>
    <mergeCell ref="IP99:JC99"/>
    <mergeCell ref="JD99:JT99"/>
    <mergeCell ref="AR99:BF99"/>
    <mergeCell ref="BG99:BO99"/>
    <mergeCell ref="BP99:CJ99"/>
    <mergeCell ref="CK99:CU99"/>
    <mergeCell ref="CV99:DG99"/>
    <mergeCell ref="DQ99:DY99"/>
    <mergeCell ref="DZ99:EH99"/>
    <mergeCell ref="EI99:ES99"/>
    <mergeCell ref="ET99:FE99"/>
    <mergeCell ref="FF99:FS99"/>
    <mergeCell ref="FT99:GG99"/>
    <mergeCell ref="FT97:GG97"/>
    <mergeCell ref="KI98:KV98"/>
    <mergeCell ref="B93:AQ93"/>
    <mergeCell ref="B98:AQ98"/>
    <mergeCell ref="FF93:FS93"/>
    <mergeCell ref="FT93:GG93"/>
    <mergeCell ref="JU99:KH99"/>
    <mergeCell ref="KI99:KV99"/>
    <mergeCell ref="DH99:DP99"/>
    <mergeCell ref="IB98:IO98"/>
    <mergeCell ref="IP98:JC98"/>
    <mergeCell ref="FF98:FS98"/>
    <mergeCell ref="HN99:IA99"/>
    <mergeCell ref="BP98:CJ98"/>
    <mergeCell ref="CK98:CU98"/>
    <mergeCell ref="CV98:DG98"/>
    <mergeCell ref="DH98:DP98"/>
    <mergeCell ref="DQ98:DY98"/>
    <mergeCell ref="DZ98:EH98"/>
    <mergeCell ref="GH99:GU99"/>
    <mergeCell ref="GV99:HM99"/>
    <mergeCell ref="B99:AQ99"/>
    <mergeCell ref="EI93:ES93"/>
    <mergeCell ref="IB97:IO97"/>
    <mergeCell ref="GV97:HM97"/>
    <mergeCell ref="KW98:LK98"/>
    <mergeCell ref="EI98:ES98"/>
    <mergeCell ref="IP93:JC93"/>
    <mergeCell ref="JU98:KH98"/>
    <mergeCell ref="KI93:KV93"/>
    <mergeCell ref="JU94:KH94"/>
    <mergeCell ref="JD98:JT98"/>
    <mergeCell ref="JD93:JT93"/>
    <mergeCell ref="JU93:KH93"/>
    <mergeCell ref="HN93:IA93"/>
    <mergeCell ref="IP94:JC94"/>
    <mergeCell ref="JD94:JT94"/>
    <mergeCell ref="ET93:FE93"/>
    <mergeCell ref="ET98:FE98"/>
    <mergeCell ref="KI94:KV94"/>
    <mergeCell ref="GH93:GU93"/>
    <mergeCell ref="GV93:HM93"/>
    <mergeCell ref="ET96:FE96"/>
    <mergeCell ref="FF96:FS96"/>
    <mergeCell ref="KI97:KV97"/>
    <mergeCell ref="IB93:IO93"/>
    <mergeCell ref="IB94:IO94"/>
    <mergeCell ref="FF97:FS97"/>
    <mergeCell ref="HN94:IA94"/>
    <mergeCell ref="FG62:FT62"/>
    <mergeCell ref="FU57:GI57"/>
    <mergeCell ref="FU60:GI60"/>
    <mergeCell ref="GJ36:GW46"/>
    <mergeCell ref="GX36:HO46"/>
    <mergeCell ref="HP36:IC46"/>
    <mergeCell ref="FG60:FT60"/>
    <mergeCell ref="GX81:HO87"/>
    <mergeCell ref="FU68:GI68"/>
    <mergeCell ref="FG61:FT61"/>
    <mergeCell ref="FU39:GI39"/>
    <mergeCell ref="FG63:FT63"/>
    <mergeCell ref="FU63:GI63"/>
    <mergeCell ref="FG51:FT51"/>
    <mergeCell ref="FU51:GI51"/>
    <mergeCell ref="FG52:FT52"/>
    <mergeCell ref="FG56:FT56"/>
    <mergeCell ref="FU56:GI56"/>
    <mergeCell ref="FU42:GI42"/>
    <mergeCell ref="FU53:GI53"/>
    <mergeCell ref="FU52:GI52"/>
    <mergeCell ref="FG81:FT81"/>
    <mergeCell ref="FU81:GI81"/>
    <mergeCell ref="FU31:GI31"/>
    <mergeCell ref="FG55:FT55"/>
    <mergeCell ref="FU55:GI55"/>
    <mergeCell ref="DH97:DP97"/>
    <mergeCell ref="DQ97:DY97"/>
    <mergeCell ref="DZ97:EH97"/>
    <mergeCell ref="EI97:ES97"/>
    <mergeCell ref="ET97:FE97"/>
    <mergeCell ref="GH97:GU97"/>
    <mergeCell ref="FG34:FT34"/>
    <mergeCell ref="FU34:GI34"/>
    <mergeCell ref="DH93:DP93"/>
    <mergeCell ref="DQ93:DY93"/>
    <mergeCell ref="DZ93:EH93"/>
    <mergeCell ref="DQ94:DY94"/>
    <mergeCell ref="DZ94:EH94"/>
    <mergeCell ref="FG45:FT45"/>
    <mergeCell ref="FU45:GI45"/>
    <mergeCell ref="FG54:FT54"/>
    <mergeCell ref="FU54:GI54"/>
    <mergeCell ref="FU40:GI40"/>
    <mergeCell ref="FG43:FT43"/>
    <mergeCell ref="FU43:GI43"/>
    <mergeCell ref="FU61:GI61"/>
  </mergeCells>
  <pageMargins left="0.70866141732283472" right="0.70866141732283472" top="0.94488188976377963" bottom="0.94488188976377963" header="0.31496062992125984" footer="0.31496062992125984"/>
  <pageSetup paperSize="8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Банина Ольга Васильевна</dc:creator>
  <cp:lastModifiedBy>Лебедева Людмила Владимировна</cp:lastModifiedBy>
  <cp:lastPrinted>2017-04-14T09:19:59Z</cp:lastPrinted>
  <dcterms:created xsi:type="dcterms:W3CDTF">2016-04-05T05:52:55Z</dcterms:created>
  <dcterms:modified xsi:type="dcterms:W3CDTF">2017-04-14T09:21:24Z</dcterms:modified>
</cp:coreProperties>
</file>