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tyukacheva\Desktop\Финансивроание на сайт\"/>
    </mc:Choice>
  </mc:AlternateContent>
  <bookViews>
    <workbookView xWindow="0" yWindow="0" windowWidth="13065" windowHeight="13770"/>
  </bookViews>
  <sheets>
    <sheet name="Приложение №9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2" l="1"/>
  <c r="I57" i="2" l="1"/>
  <c r="J57" i="2"/>
  <c r="K57" i="2"/>
  <c r="H57" i="2"/>
  <c r="K28" i="2"/>
  <c r="I28" i="2"/>
  <c r="J28" i="2"/>
  <c r="H28" i="2"/>
  <c r="I19" i="2" l="1"/>
  <c r="J19" i="2"/>
  <c r="K19" i="2"/>
  <c r="H19" i="2"/>
  <c r="L39" i="2" l="1"/>
  <c r="L36" i="2" l="1"/>
  <c r="L19" i="2" l="1"/>
  <c r="L14" i="2"/>
  <c r="L28" i="2" l="1"/>
  <c r="L22" i="2"/>
  <c r="L21" i="2"/>
  <c r="I40" i="2" l="1"/>
  <c r="J40" i="2"/>
  <c r="K40" i="2"/>
  <c r="H40" i="2"/>
  <c r="I34" i="2"/>
  <c r="J34" i="2"/>
  <c r="K34" i="2"/>
  <c r="H34" i="2"/>
  <c r="K12" i="2"/>
  <c r="L9" i="2"/>
  <c r="I12" i="2" l="1"/>
  <c r="J12" i="2"/>
  <c r="H12" i="2"/>
  <c r="L12" i="2" s="1"/>
  <c r="I69" i="2" l="1"/>
  <c r="J69" i="2"/>
  <c r="K69" i="2"/>
  <c r="H69" i="2"/>
  <c r="K45" i="2" l="1"/>
  <c r="L43" i="2"/>
  <c r="L44" i="2"/>
  <c r="L42" i="2"/>
  <c r="L40" i="2" l="1"/>
  <c r="L34" i="2" l="1"/>
  <c r="L33" i="2"/>
  <c r="L31" i="2"/>
  <c r="L66" i="2" l="1"/>
  <c r="L61" i="2" l="1"/>
  <c r="L62" i="2"/>
  <c r="L63" i="2"/>
  <c r="L50" i="2"/>
  <c r="L51" i="2"/>
  <c r="L52" i="2"/>
  <c r="L55" i="2"/>
  <c r="I64" i="2" l="1"/>
  <c r="J64" i="2"/>
  <c r="K64" i="2"/>
  <c r="H64" i="2"/>
  <c r="L69" i="2" l="1"/>
  <c r="L57" i="2" l="1"/>
  <c r="I45" i="2"/>
  <c r="I7" i="2" s="1"/>
  <c r="J45" i="2"/>
  <c r="J7" i="2" s="1"/>
  <c r="H45" i="2"/>
  <c r="H7" i="2" l="1"/>
  <c r="L45" i="2"/>
  <c r="K7" i="2"/>
  <c r="L7" i="2" l="1"/>
  <c r="L64" i="2"/>
  <c r="L59" i="2"/>
</calcChain>
</file>

<file path=xl/sharedStrings.xml><?xml version="1.0" encoding="utf-8"?>
<sst xmlns="http://schemas.openxmlformats.org/spreadsheetml/2006/main" count="171" uniqueCount="145">
  <si>
    <t>_________________</t>
  </si>
  <si>
    <t/>
  </si>
  <si>
    <t>T2</t>
  </si>
  <si>
    <t>081T200000</t>
  </si>
  <si>
    <t>T: МЕЖДУНАРОДНАЯ КООПЕРАЦИЯ И ЭКСПОРТ</t>
  </si>
  <si>
    <t xml:space="preserve"> </t>
  </si>
  <si>
    <t>Итого по проекту</t>
  </si>
  <si>
    <t>R2</t>
  </si>
  <si>
    <t>103R200000</t>
  </si>
  <si>
    <t>R1</t>
  </si>
  <si>
    <t>101R100000</t>
  </si>
  <si>
    <t>R: БЕЗОПАСНЫЕ И КАЧЕСТВЕННЫЕ АВТОМОБИЛЬНЫЕ ДОРОГИ</t>
  </si>
  <si>
    <t>P2</t>
  </si>
  <si>
    <t>P5</t>
  </si>
  <si>
    <t>211P500000</t>
  </si>
  <si>
    <t>P1</t>
  </si>
  <si>
    <t>P3</t>
  </si>
  <si>
    <t>P4</t>
  </si>
  <si>
    <t>181P400000</t>
  </si>
  <si>
    <t>181P300000</t>
  </si>
  <si>
    <t>152P200000</t>
  </si>
  <si>
    <t>P: ДЕМОГРАФИЯ</t>
  </si>
  <si>
    <t>N1</t>
  </si>
  <si>
    <t>N7</t>
  </si>
  <si>
    <t>187N700000</t>
  </si>
  <si>
    <t>N2</t>
  </si>
  <si>
    <t>186N200000</t>
  </si>
  <si>
    <t>N3</t>
  </si>
  <si>
    <t>182N300000</t>
  </si>
  <si>
    <t>182N200000</t>
  </si>
  <si>
    <t>181N100000</t>
  </si>
  <si>
    <t>N: ЗДРАВООХРАНЕНИЕ</t>
  </si>
  <si>
    <t>L2</t>
  </si>
  <si>
    <t>063L200000</t>
  </si>
  <si>
    <t>L: ПРОИЗВОДИТЕЛЬНОСТЬ ТРУДА И ПОДДЕРЖКА ЗАНЯТОСТИ</t>
  </si>
  <si>
    <t>I5</t>
  </si>
  <si>
    <t>075I500000</t>
  </si>
  <si>
    <t>061I500000</t>
  </si>
  <si>
    <t>I: МАЛОЕ И СРЕДНЕЕ ПРЕДПРИНИМАТЕЛЬСТВО И ПОДДЕРЖКА ИНДИВИДУАЛЬНОЙ ПРЕДПРИНИМАТЕЛЬСКОЙ ИНИЦИАТИВЫ</t>
  </si>
  <si>
    <t>G8</t>
  </si>
  <si>
    <t>143G800000</t>
  </si>
  <si>
    <t>G9</t>
  </si>
  <si>
    <t>141G900000</t>
  </si>
  <si>
    <t>G1</t>
  </si>
  <si>
    <t>141G100000</t>
  </si>
  <si>
    <t>G: ЭКОЛОГИЯ</t>
  </si>
  <si>
    <t>F2</t>
  </si>
  <si>
    <t>322F200000</t>
  </si>
  <si>
    <t>F5</t>
  </si>
  <si>
    <t>125F500000</t>
  </si>
  <si>
    <t>F3</t>
  </si>
  <si>
    <t>112F300000</t>
  </si>
  <si>
    <t>F: ЖИЛЬЕ И ГОРОДСКАЯ СРЕДА</t>
  </si>
  <si>
    <t>E2</t>
  </si>
  <si>
    <t>E1</t>
  </si>
  <si>
    <t>152E100000</t>
  </si>
  <si>
    <t>E4</t>
  </si>
  <si>
    <t>151E400000</t>
  </si>
  <si>
    <t>151E100000</t>
  </si>
  <si>
    <t>E: ОБРАЗОВАНИЕ</t>
  </si>
  <si>
    <t>D2</t>
  </si>
  <si>
    <t>152D200000</t>
  </si>
  <si>
    <t>091D200000</t>
  </si>
  <si>
    <t>D: ЦИФРОВАЯ ЭКОНОМИКА</t>
  </si>
  <si>
    <t>A1</t>
  </si>
  <si>
    <t>171A100000</t>
  </si>
  <si>
    <t>A: КУЛЬТУРА</t>
  </si>
  <si>
    <t>ВСЕГО ПО ПРОЕКТАМ:</t>
  </si>
  <si>
    <t>средства окружного бюджета</t>
  </si>
  <si>
    <t>средства федерального бюджета</t>
  </si>
  <si>
    <t>Процент исполнения</t>
  </si>
  <si>
    <t>Исполнение 2021 года</t>
  </si>
  <si>
    <t>Целевая статья</t>
  </si>
  <si>
    <t>Наименование</t>
  </si>
  <si>
    <t>в том числе:</t>
  </si>
  <si>
    <t>Единица измерения: (руб.)</t>
  </si>
  <si>
    <t>РЕГИОНАЛЬНЫМ ПРОЕКТАМ (ФБ и ОБ) В РАЗРЕЗЕ МЕРОПРИЯТИЙ</t>
  </si>
  <si>
    <t>Распределение бюджетных ассигнований окружного бюджета по</t>
  </si>
  <si>
    <t>Создание условий для реализации творческого потенциала нации ("Творческие люди") (Ненецкий автономный округ)</t>
  </si>
  <si>
    <t>A2</t>
  </si>
  <si>
    <t>Цифровизация услуг и формирование информационного пространства в сфере культуры
("Цифровая культура") (Ненецкий автономный округ)</t>
  </si>
  <si>
    <t>A3</t>
  </si>
  <si>
    <t>Кадры для цифровой экономики (Ненецкий автономный округ)</t>
  </si>
  <si>
    <t>D3</t>
  </si>
  <si>
    <t>Информационная безопасность</t>
  </si>
  <si>
    <t>D4</t>
  </si>
  <si>
    <t>Цифровые технологии (Ненецкий автономный округ)</t>
  </si>
  <si>
    <t>D5</t>
  </si>
  <si>
    <t>Цифровое государственное управление (Ненецкий автономный округ)</t>
  </si>
  <si>
    <t>D6</t>
  </si>
  <si>
    <t>Молодые профессионалы (Повышение конкурентоспособности профессионального образования) (Ненецкий автономный округ)</t>
  </si>
  <si>
    <t>E6</t>
  </si>
  <si>
    <t>Социальная активность (Ненецкий автономный округ)</t>
  </si>
  <si>
    <t>E8</t>
  </si>
  <si>
    <t>ЕВ</t>
  </si>
  <si>
    <t>Патриотическое воспитание граждан Российской Федерации (Ненецкий автономный округ)</t>
  </si>
  <si>
    <t>Информационная инфраструктура</t>
  </si>
  <si>
    <t>Обеспечение качественно нового уровня развития инфраструктуры культуры ("Культурная среда")</t>
  </si>
  <si>
    <t>Современная школа</t>
  </si>
  <si>
    <t>Успех каждого ребёнка</t>
  </si>
  <si>
    <t>Цифровая образовательная среда</t>
  </si>
  <si>
    <t>Обеспечение устойчивого сокращения непригодного для проживания жилищного фонда</t>
  </si>
  <si>
    <t>Чистая вода</t>
  </si>
  <si>
    <t>Формирование комфортной городской среды</t>
  </si>
  <si>
    <t>Жилье</t>
  </si>
  <si>
    <t>F1</t>
  </si>
  <si>
    <t>Чистая страна</t>
  </si>
  <si>
    <t>Сохранение биологического разнообразия и развитие экологического туризма</t>
  </si>
  <si>
    <t>Сохранение уникальных водных объектов</t>
  </si>
  <si>
    <t>Комплексная система обращения с твердыми коммунальными отходами (Ненецкий автономный округ)</t>
  </si>
  <si>
    <t>G2</t>
  </si>
  <si>
    <t>Акселерация субъектов малого и среднего предпринимательства</t>
  </si>
  <si>
    <t>Создание благоприятных условий для осуществления деятельности самозанятыми гражданами</t>
  </si>
  <si>
    <t>I2</t>
  </si>
  <si>
    <t>Создание условий для легкого старта и комфортного ведения бизнеса</t>
  </si>
  <si>
    <t>I4</t>
  </si>
  <si>
    <t>Адресная поддержка повышения производительности труда на предприятиях</t>
  </si>
  <si>
    <t>Системные меры по повышению производительности труда (Ненецкий автономный округ)</t>
  </si>
  <si>
    <t>L1</t>
  </si>
  <si>
    <t>N4</t>
  </si>
  <si>
    <t>Развитие системы оказания первичной медико-санитарной помощи</t>
  </si>
  <si>
    <t>Борьба с сердечно-сосудистыми заболеваниями</t>
  </si>
  <si>
    <t>Борьба с онкологическими заболеваниями</t>
  </si>
  <si>
    <t>Развитие детского здравоохранения, включая создание современной инфраструктуры оказания медицинской помощи (Ненецкий автономный округ)</t>
  </si>
  <si>
    <t>Обеспечение медицинских организаций системы здравоохранения квалифицированными кадрами (Ненецкий автономный округ)</t>
  </si>
  <si>
    <t>N5</t>
  </si>
  <si>
    <t>Финансовая поддержка семей при рождении детей</t>
  </si>
  <si>
    <t>Разработка и реализация программы системной поддержки и повышения качества жизни граждан старшего поколения</t>
  </si>
  <si>
    <t>Формирование системы мотивации граждан к здоровому образу жизни, включая здоровое питание и отказ от вредных привычек</t>
  </si>
  <si>
    <t>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</t>
  </si>
  <si>
    <t>Общесистемные меры развития дорожного хозяйства</t>
  </si>
  <si>
    <t>Безопасность дорожного движения (Ненецкий автономный округ)</t>
  </si>
  <si>
    <t>R3</t>
  </si>
  <si>
    <t>Экспорт продукции АПК Ненецкого автономного округа</t>
  </si>
  <si>
    <t>Системные меры развития международной кооперации и экспорта (Ненецкий автономный округ)</t>
  </si>
  <si>
    <t>Т6</t>
  </si>
  <si>
    <t>Содействие занятости</t>
  </si>
  <si>
    <t>Региональная и местная дорожная сеть</t>
  </si>
  <si>
    <t>Создание единого цифрового контура в здравоохранении на основе единой государственной информационной системы здравоохранения (ЕГИСЗ)</t>
  </si>
  <si>
    <t>Всего 
на 2022 год</t>
  </si>
  <si>
    <t>Развитие системы поддержки молодежи («Молодежь России»)</t>
  </si>
  <si>
    <t>ЕГ</t>
  </si>
  <si>
    <t>Модернизация первичного звена здравоохранения Российской Федерации (Ненецкий автономный округ)</t>
  </si>
  <si>
    <t>N9</t>
  </si>
  <si>
    <t>на 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</si>
</sst>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 ;[Red]\-#,##0.0\ "/>
    <numFmt numFmtId="165" formatCode="#,##0.00;[Red]\-#,##0.00;0.00"/>
    <numFmt numFmtId="166" formatCode="0000000000"/>
    <numFmt numFmtId="167" formatCode="00"/>
    <numFmt numFmtId="168" formatCode="0000000"/>
    <numFmt numFmtId="169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Arial"/>
      <family val="2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2" xfId="1" applyNumberFormat="1" applyFont="1" applyFill="1" applyBorder="1" applyAlignment="1" applyProtection="1">
      <protection hidden="1"/>
    </xf>
    <xf numFmtId="164" fontId="4" fillId="0" borderId="0" xfId="1" applyNumberFormat="1" applyFont="1" applyFill="1" applyAlignment="1" applyProtection="1">
      <alignment wrapText="1"/>
      <protection hidden="1"/>
    </xf>
    <xf numFmtId="164" fontId="4" fillId="0" borderId="2" xfId="1" applyNumberFormat="1" applyFont="1" applyFill="1" applyBorder="1" applyAlignment="1" applyProtection="1">
      <alignment wrapText="1"/>
      <protection hidden="1"/>
    </xf>
    <xf numFmtId="0" fontId="3" fillId="0" borderId="3" xfId="1" applyNumberFormat="1" applyFont="1" applyFill="1" applyBorder="1" applyAlignment="1" applyProtection="1">
      <protection hidden="1"/>
    </xf>
    <xf numFmtId="0" fontId="2" fillId="0" borderId="2" xfId="1" applyNumberFormat="1" applyFont="1" applyFill="1" applyBorder="1" applyAlignment="1" applyProtection="1">
      <protection hidden="1"/>
    </xf>
    <xf numFmtId="165" fontId="5" fillId="0" borderId="5" xfId="1" applyNumberFormat="1" applyFont="1" applyFill="1" applyBorder="1" applyAlignment="1" applyProtection="1">
      <alignment wrapText="1"/>
      <protection hidden="1"/>
    </xf>
    <xf numFmtId="165" fontId="5" fillId="0" borderId="5" xfId="1" applyNumberFormat="1" applyFont="1" applyFill="1" applyBorder="1" applyAlignment="1" applyProtection="1">
      <alignment vertical="center" wrapText="1"/>
      <protection hidden="1"/>
    </xf>
    <xf numFmtId="0" fontId="5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5" xfId="1" applyNumberFormat="1" applyFont="1" applyFill="1" applyBorder="1" applyAlignment="1" applyProtection="1">
      <alignment horizontal="left" vertical="center" wrapText="1"/>
      <protection hidden="1"/>
    </xf>
    <xf numFmtId="0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Font="1" applyBorder="1" applyProtection="1">
      <protection hidden="1"/>
    </xf>
    <xf numFmtId="165" fontId="6" fillId="0" borderId="5" xfId="1" applyNumberFormat="1" applyFont="1" applyFill="1" applyBorder="1" applyAlignment="1" applyProtection="1">
      <alignment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0" fontId="6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5" xfId="1" applyNumberFormat="1" applyFont="1" applyFill="1" applyBorder="1" applyAlignment="1" applyProtection="1">
      <alignment horizontal="left" vertical="center" wrapText="1"/>
      <protection hidden="1"/>
    </xf>
    <xf numFmtId="0" fontId="7" fillId="0" borderId="5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4" xfId="1" applyNumberFormat="1" applyFont="1" applyFill="1" applyBorder="1" applyAlignment="1" applyProtection="1">
      <alignment vertical="center" wrapText="1"/>
      <protection hidden="1"/>
    </xf>
    <xf numFmtId="165" fontId="5" fillId="0" borderId="7" xfId="1" applyNumberFormat="1" applyFont="1" applyFill="1" applyBorder="1" applyAlignment="1" applyProtection="1">
      <alignment vertical="center" wrapText="1"/>
      <protection hidden="1"/>
    </xf>
    <xf numFmtId="0" fontId="5" fillId="2" borderId="4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4" xfId="1" applyNumberFormat="1" applyFont="1" applyFill="1" applyBorder="1" applyAlignment="1" applyProtection="1">
      <alignment wrapText="1"/>
      <protection hidden="1"/>
    </xf>
    <xf numFmtId="167" fontId="7" fillId="0" borderId="0" xfId="1" applyNumberFormat="1" applyFont="1" applyFill="1" applyAlignment="1" applyProtection="1">
      <protection hidden="1"/>
    </xf>
    <xf numFmtId="164" fontId="7" fillId="0" borderId="0" xfId="1" applyNumberFormat="1" applyFont="1" applyFill="1" applyAlignment="1" applyProtection="1">
      <alignment wrapText="1"/>
      <protection hidden="1"/>
    </xf>
    <xf numFmtId="164" fontId="7" fillId="0" borderId="8" xfId="1" applyNumberFormat="1" applyFont="1" applyFill="1" applyBorder="1" applyAlignment="1" applyProtection="1">
      <alignment wrapText="1"/>
      <protection hidden="1"/>
    </xf>
    <xf numFmtId="164" fontId="7" fillId="0" borderId="4" xfId="1" applyNumberFormat="1" applyFont="1" applyFill="1" applyBorder="1" applyAlignment="1" applyProtection="1">
      <alignment wrapText="1"/>
      <protection hidden="1"/>
    </xf>
    <xf numFmtId="167" fontId="2" fillId="2" borderId="11" xfId="1" applyNumberFormat="1" applyFont="1" applyFill="1" applyBorder="1" applyAlignment="1" applyProtection="1">
      <alignment horizontal="center" wrapText="1"/>
      <protection hidden="1"/>
    </xf>
    <xf numFmtId="168" fontId="8" fillId="2" borderId="4" xfId="1" applyNumberFormat="1" applyFont="1" applyFill="1" applyBorder="1" applyAlignment="1" applyProtection="1">
      <alignment horizontal="center" wrapText="1"/>
      <protection hidden="1"/>
    </xf>
    <xf numFmtId="168" fontId="2" fillId="2" borderId="0" xfId="1" applyNumberFormat="1" applyFont="1" applyFill="1" applyAlignment="1" applyProtection="1">
      <alignment horizontal="center" wrapText="1"/>
      <protection hidden="1"/>
    </xf>
    <xf numFmtId="168" fontId="2" fillId="2" borderId="12" xfId="1" applyNumberFormat="1" applyFont="1" applyFill="1" applyBorder="1" applyAlignment="1" applyProtection="1">
      <alignment horizontal="center" wrapText="1"/>
      <protection hidden="1"/>
    </xf>
    <xf numFmtId="0" fontId="9" fillId="0" borderId="0" xfId="1" applyNumberFormat="1" applyFont="1" applyFill="1" applyAlignment="1" applyProtection="1">
      <alignment horizontal="center" vertical="center" wrapText="1"/>
      <protection hidden="1"/>
    </xf>
    <xf numFmtId="0" fontId="9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10" fillId="0" borderId="5" xfId="1" applyNumberFormat="1" applyFont="1" applyFill="1" applyBorder="1" applyAlignment="1" applyProtection="1">
      <alignment horizontal="center" vertical="center"/>
      <protection hidden="1"/>
    </xf>
    <xf numFmtId="0" fontId="11" fillId="0" borderId="0" xfId="1" applyNumberFormat="1" applyFont="1" applyFill="1" applyAlignment="1" applyProtection="1">
      <alignment horizontal="center" vertical="center"/>
      <protection hidden="1"/>
    </xf>
    <xf numFmtId="0" fontId="11" fillId="0" borderId="1" xfId="1" applyNumberFormat="1" applyFont="1" applyFill="1" applyBorder="1" applyAlignment="1" applyProtection="1">
      <alignment horizontal="center" vertical="center"/>
      <protection hidden="1"/>
    </xf>
    <xf numFmtId="0" fontId="9" fillId="0" borderId="0" xfId="1" applyNumberFormat="1" applyFont="1" applyFill="1" applyAlignment="1" applyProtection="1">
      <alignment horizontal="right" vertical="center"/>
      <protection hidden="1"/>
    </xf>
    <xf numFmtId="0" fontId="11" fillId="0" borderId="16" xfId="1" applyNumberFormat="1" applyFont="1" applyFill="1" applyBorder="1" applyAlignment="1" applyProtection="1">
      <alignment horizontal="center" vertical="center"/>
      <protection hidden="1"/>
    </xf>
    <xf numFmtId="0" fontId="9" fillId="0" borderId="5" xfId="1" applyNumberFormat="1" applyFont="1" applyFill="1" applyBorder="1" applyAlignment="1" applyProtection="1">
      <alignment horizontal="centerContinuous" vertical="center"/>
      <protection hidden="1"/>
    </xf>
    <xf numFmtId="0" fontId="9" fillId="0" borderId="7" xfId="1" applyNumberFormat="1" applyFont="1" applyFill="1" applyBorder="1" applyAlignment="1" applyProtection="1">
      <alignment horizontal="centerContinuous" vertical="center"/>
      <protection hidden="1"/>
    </xf>
    <xf numFmtId="0" fontId="11" fillId="0" borderId="5" xfId="1" applyNumberFormat="1" applyFont="1" applyFill="1" applyBorder="1" applyAlignment="1" applyProtection="1">
      <alignment horizontal="center" vertical="center"/>
      <protection hidden="1"/>
    </xf>
    <xf numFmtId="0" fontId="12" fillId="0" borderId="0" xfId="1" applyNumberFormat="1" applyFont="1" applyFill="1" applyAlignment="1" applyProtection="1">
      <alignment horizontal="left" vertical="center"/>
      <protection hidden="1"/>
    </xf>
    <xf numFmtId="0" fontId="11" fillId="0" borderId="0" xfId="1" applyNumberFormat="1" applyFont="1" applyFill="1" applyAlignment="1" applyProtection="1">
      <alignment horizontal="centerContinuous" vertical="center"/>
      <protection hidden="1"/>
    </xf>
    <xf numFmtId="0" fontId="8" fillId="0" borderId="0" xfId="1" applyNumberFormat="1" applyFont="1" applyFill="1" applyAlignment="1" applyProtection="1">
      <alignment horizontal="centerContinuous"/>
      <protection hidden="1"/>
    </xf>
    <xf numFmtId="0" fontId="9" fillId="0" borderId="0" xfId="1" applyNumberFormat="1" applyFont="1" applyFill="1" applyAlignment="1" applyProtection="1">
      <alignment horizontal="centerContinuous" vertical="center"/>
      <protection hidden="1"/>
    </xf>
    <xf numFmtId="0" fontId="8" fillId="0" borderId="0" xfId="1" applyNumberFormat="1" applyFont="1" applyFill="1" applyAlignment="1" applyProtection="1">
      <alignment horizontal="centerContinuous" vertical="center"/>
      <protection hidden="1"/>
    </xf>
    <xf numFmtId="0" fontId="11" fillId="0" borderId="4" xfId="1" applyNumberFormat="1" applyFont="1" applyFill="1" applyBorder="1" applyAlignment="1" applyProtection="1">
      <alignment horizontal="center" vertical="center"/>
      <protection hidden="1"/>
    </xf>
    <xf numFmtId="0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wrapText="1"/>
      <protection hidden="1"/>
    </xf>
    <xf numFmtId="166" fontId="5" fillId="0" borderId="5" xfId="1" applyNumberFormat="1" applyFont="1" applyFill="1" applyBorder="1" applyAlignment="1" applyProtection="1">
      <alignment wrapText="1"/>
      <protection hidden="1"/>
    </xf>
    <xf numFmtId="0" fontId="13" fillId="2" borderId="5" xfId="1" applyNumberFormat="1" applyFont="1" applyFill="1" applyBorder="1" applyAlignment="1" applyProtection="1">
      <alignment horizontal="left" vertical="center" wrapText="1"/>
      <protection hidden="1"/>
    </xf>
    <xf numFmtId="0" fontId="13" fillId="2" borderId="5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5" xfId="1" applyNumberFormat="1" applyFont="1" applyFill="1" applyBorder="1" applyAlignment="1" applyProtection="1">
      <alignment horizontal="right" vertical="center" wrapText="1"/>
      <protection hidden="1"/>
    </xf>
    <xf numFmtId="165" fontId="13" fillId="0" borderId="4" xfId="1" applyNumberFormat="1" applyFont="1" applyFill="1" applyBorder="1" applyAlignment="1" applyProtection="1">
      <alignment horizontal="right" vertical="center" wrapText="1"/>
      <protection hidden="1"/>
    </xf>
    <xf numFmtId="0" fontId="13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5" xfId="1" applyNumberFormat="1" applyFont="1" applyFill="1" applyBorder="1" applyAlignment="1" applyProtection="1">
      <alignment horizontal="left" vertical="center" wrapText="1"/>
      <protection hidden="1"/>
    </xf>
    <xf numFmtId="0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11" xfId="1" applyNumberFormat="1" applyFont="1" applyFill="1" applyBorder="1" applyAlignment="1" applyProtection="1">
      <alignment horizontal="right" vertical="center" wrapText="1"/>
      <protection hidden="1"/>
    </xf>
    <xf numFmtId="0" fontId="13" fillId="0" borderId="5" xfId="1" applyNumberFormat="1" applyFont="1" applyFill="1" applyBorder="1" applyAlignment="1" applyProtection="1">
      <alignment horizontal="left" wrapText="1"/>
      <protection hidden="1"/>
    </xf>
    <xf numFmtId="2" fontId="13" fillId="0" borderId="5" xfId="1" applyNumberFormat="1" applyFont="1" applyFill="1" applyBorder="1" applyAlignment="1" applyProtection="1">
      <alignment horizontal="right" vertical="center" wrapText="1"/>
      <protection hidden="1"/>
    </xf>
    <xf numFmtId="2" fontId="13" fillId="0" borderId="4" xfId="1" applyNumberFormat="1" applyFont="1" applyFill="1" applyBorder="1" applyAlignment="1" applyProtection="1">
      <alignment horizontal="right" vertical="center" wrapText="1"/>
      <protection hidden="1"/>
    </xf>
    <xf numFmtId="165" fontId="5" fillId="0" borderId="5" xfId="1" applyNumberFormat="1" applyFont="1" applyFill="1" applyBorder="1" applyAlignment="1" applyProtection="1">
      <alignment horizontal="right" wrapText="1"/>
      <protection hidden="1"/>
    </xf>
    <xf numFmtId="165" fontId="5" fillId="0" borderId="5" xfId="1" applyNumberFormat="1" applyFont="1" applyFill="1" applyBorder="1" applyAlignment="1" applyProtection="1">
      <alignment horizontal="right" vertical="center" wrapText="1"/>
      <protection hidden="1"/>
    </xf>
    <xf numFmtId="166" fontId="5" fillId="0" borderId="4" xfId="1" applyNumberFormat="1" applyFont="1" applyFill="1" applyBorder="1" applyAlignment="1" applyProtection="1">
      <alignment wrapText="1"/>
      <protection hidden="1"/>
    </xf>
    <xf numFmtId="166" fontId="5" fillId="0" borderId="5" xfId="1" applyNumberFormat="1" applyFont="1" applyFill="1" applyBorder="1" applyAlignment="1" applyProtection="1">
      <alignment wrapText="1"/>
      <protection hidden="1"/>
    </xf>
    <xf numFmtId="0" fontId="5" fillId="0" borderId="4" xfId="1" applyNumberFormat="1" applyFont="1" applyFill="1" applyBorder="1" applyAlignment="1" applyProtection="1">
      <alignment wrapText="1"/>
      <protection hidden="1"/>
    </xf>
    <xf numFmtId="0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169" fontId="6" fillId="0" borderId="5" xfId="1" applyNumberFormat="1" applyFont="1" applyFill="1" applyBorder="1" applyAlignment="1" applyProtection="1">
      <alignment vertical="center" wrapText="1"/>
      <protection hidden="1"/>
    </xf>
    <xf numFmtId="166" fontId="5" fillId="0" borderId="4" xfId="1" applyNumberFormat="1" applyFont="1" applyFill="1" applyBorder="1" applyAlignment="1" applyProtection="1">
      <alignment wrapText="1"/>
      <protection hidden="1"/>
    </xf>
    <xf numFmtId="166" fontId="5" fillId="0" borderId="5" xfId="1" applyNumberFormat="1" applyFont="1" applyFill="1" applyBorder="1" applyAlignment="1" applyProtection="1">
      <alignment wrapText="1"/>
      <protection hidden="1"/>
    </xf>
    <xf numFmtId="0" fontId="5" fillId="0" borderId="4" xfId="1" applyNumberFormat="1" applyFont="1" applyFill="1" applyBorder="1" applyAlignment="1" applyProtection="1">
      <alignment wrapText="1"/>
      <protection hidden="1"/>
    </xf>
    <xf numFmtId="0" fontId="6" fillId="0" borderId="4" xfId="1" applyNumberFormat="1" applyFont="1" applyFill="1" applyBorder="1" applyAlignment="1" applyProtection="1">
      <alignment wrapText="1"/>
      <protection hidden="1"/>
    </xf>
    <xf numFmtId="0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showGridLines="0" tabSelected="1" workbookViewId="0">
      <selection activeCell="J67" sqref="J67"/>
    </sheetView>
  </sheetViews>
  <sheetFormatPr defaultColWidth="9.140625" defaultRowHeight="12.75" x14ac:dyDescent="0.2"/>
  <cols>
    <col min="1" max="1" width="0.7109375" style="1" customWidth="1"/>
    <col min="2" max="5" width="0" style="1" hidden="1" customWidth="1"/>
    <col min="6" max="6" width="42" style="1" customWidth="1"/>
    <col min="7" max="7" width="11.5703125" style="1" customWidth="1"/>
    <col min="8" max="12" width="15.85546875" style="1" customWidth="1"/>
    <col min="13" max="16" width="0" style="1" hidden="1" customWidth="1"/>
    <col min="17" max="17" width="0.140625" style="1" customWidth="1"/>
    <col min="18" max="250" width="9.140625" style="1" customWidth="1"/>
    <col min="251" max="16384" width="9.140625" style="1"/>
  </cols>
  <sheetData>
    <row r="1" spans="1:17" ht="18" customHeight="1" x14ac:dyDescent="0.2">
      <c r="A1" s="55" t="s">
        <v>77</v>
      </c>
      <c r="B1" s="55"/>
      <c r="C1" s="55"/>
      <c r="D1" s="58"/>
      <c r="E1" s="58"/>
      <c r="F1" s="55"/>
      <c r="G1" s="55"/>
      <c r="H1" s="58"/>
      <c r="I1" s="58"/>
      <c r="J1" s="58"/>
      <c r="K1" s="58"/>
      <c r="L1" s="58"/>
      <c r="M1" s="58"/>
      <c r="N1" s="58"/>
      <c r="O1" s="58"/>
      <c r="P1" s="58"/>
      <c r="Q1" s="3"/>
    </row>
    <row r="2" spans="1:17" ht="19.5" customHeight="1" x14ac:dyDescent="0.25">
      <c r="A2" s="55" t="s">
        <v>76</v>
      </c>
      <c r="B2" s="55"/>
      <c r="C2" s="55"/>
      <c r="D2" s="56"/>
      <c r="E2" s="56"/>
      <c r="F2" s="55"/>
      <c r="G2" s="55"/>
      <c r="H2" s="55"/>
      <c r="I2" s="55"/>
      <c r="J2" s="55"/>
      <c r="K2" s="55"/>
      <c r="L2" s="55"/>
      <c r="M2" s="56"/>
      <c r="N2" s="56"/>
      <c r="O2" s="55"/>
      <c r="P2" s="55"/>
      <c r="Q2" s="3"/>
    </row>
    <row r="3" spans="1:17" ht="18.75" customHeight="1" x14ac:dyDescent="0.25">
      <c r="A3" s="57" t="s">
        <v>144</v>
      </c>
      <c r="B3" s="55"/>
      <c r="C3" s="55"/>
      <c r="D3" s="56"/>
      <c r="E3" s="56"/>
      <c r="F3" s="55"/>
      <c r="G3" s="55"/>
      <c r="H3" s="55"/>
      <c r="I3" s="55"/>
      <c r="J3" s="55"/>
      <c r="K3" s="55"/>
      <c r="L3" s="55"/>
      <c r="M3" s="56"/>
      <c r="N3" s="56"/>
      <c r="O3" s="55"/>
      <c r="P3" s="55"/>
      <c r="Q3" s="3"/>
    </row>
    <row r="4" spans="1:17" ht="12.75" customHeight="1" x14ac:dyDescent="0.2">
      <c r="A4" s="54" t="s">
        <v>75</v>
      </c>
      <c r="B4" s="47"/>
      <c r="C4" s="47"/>
      <c r="D4" s="49"/>
      <c r="E4" s="49"/>
      <c r="F4" s="47"/>
      <c r="G4" s="47"/>
      <c r="H4" s="47"/>
      <c r="I4" s="47"/>
      <c r="J4" s="47"/>
      <c r="K4" s="47"/>
      <c r="L4" s="47"/>
      <c r="M4" s="49"/>
      <c r="N4" s="49"/>
      <c r="O4" s="47"/>
      <c r="P4" s="47"/>
      <c r="Q4" s="3"/>
    </row>
    <row r="5" spans="1:17" ht="20.25" customHeight="1" x14ac:dyDescent="0.2">
      <c r="A5" s="47"/>
      <c r="B5" s="53"/>
      <c r="C5" s="47"/>
      <c r="D5" s="49"/>
      <c r="E5" s="49"/>
      <c r="F5" s="50"/>
      <c r="G5" s="48"/>
      <c r="H5" s="50"/>
      <c r="I5" s="52" t="s">
        <v>74</v>
      </c>
      <c r="J5" s="51"/>
      <c r="K5" s="50"/>
      <c r="L5" s="59"/>
      <c r="M5" s="49"/>
      <c r="N5" s="49"/>
      <c r="O5" s="48"/>
      <c r="P5" s="47"/>
      <c r="Q5" s="3"/>
    </row>
    <row r="6" spans="1:17" ht="42" customHeight="1" x14ac:dyDescent="0.2">
      <c r="A6" s="4"/>
      <c r="B6" s="46"/>
      <c r="C6" s="45"/>
      <c r="D6" s="36"/>
      <c r="E6" s="36"/>
      <c r="F6" s="44" t="s">
        <v>73</v>
      </c>
      <c r="G6" s="43" t="s">
        <v>72</v>
      </c>
      <c r="H6" s="42" t="s">
        <v>139</v>
      </c>
      <c r="I6" s="40" t="s">
        <v>69</v>
      </c>
      <c r="J6" s="41" t="s">
        <v>68</v>
      </c>
      <c r="K6" s="39" t="s">
        <v>71</v>
      </c>
      <c r="L6" s="60" t="s">
        <v>70</v>
      </c>
      <c r="M6" s="38"/>
      <c r="N6" s="36"/>
      <c r="O6" s="37"/>
      <c r="P6" s="36"/>
      <c r="Q6" s="3"/>
    </row>
    <row r="7" spans="1:17" ht="18" customHeight="1" x14ac:dyDescent="0.25">
      <c r="A7" s="4"/>
      <c r="B7" s="35"/>
      <c r="C7" s="34"/>
      <c r="D7" s="29"/>
      <c r="E7" s="29"/>
      <c r="F7" s="33" t="s">
        <v>67</v>
      </c>
      <c r="G7" s="32"/>
      <c r="H7" s="31">
        <f>H12+H19+H28+H34+H40+H45+H57+H64+H69</f>
        <v>6398602194.1700001</v>
      </c>
      <c r="I7" s="31">
        <f>I12+I19+I28+I34+I40+I45+I57+I64+I69</f>
        <v>5848828736.3299999</v>
      </c>
      <c r="J7" s="31">
        <f>J12+J19+J28+J34+J40+J45+J57+J64+J69</f>
        <v>549773457.84000003</v>
      </c>
      <c r="K7" s="31">
        <f>K12+K19+K28+K34+K40+K45+K57+K64+K69</f>
        <v>717880889.15999997</v>
      </c>
      <c r="L7" s="31">
        <f>K7/H7*100</f>
        <v>11.219339277164121</v>
      </c>
      <c r="M7" s="30"/>
      <c r="N7" s="29"/>
      <c r="O7" s="28"/>
      <c r="P7" s="28"/>
      <c r="Q7" s="3"/>
    </row>
    <row r="8" spans="1:17" ht="14.25" customHeight="1" x14ac:dyDescent="0.2">
      <c r="A8" s="18"/>
      <c r="B8" s="85" t="s">
        <v>66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11"/>
    </row>
    <row r="9" spans="1:17" ht="51.75" customHeight="1" x14ac:dyDescent="0.2">
      <c r="A9" s="18"/>
      <c r="B9" s="17"/>
      <c r="C9" s="16"/>
      <c r="D9" s="81" t="s">
        <v>65</v>
      </c>
      <c r="E9" s="82"/>
      <c r="F9" s="15" t="s">
        <v>97</v>
      </c>
      <c r="G9" s="14" t="s">
        <v>64</v>
      </c>
      <c r="H9" s="13">
        <v>44996000</v>
      </c>
      <c r="I9" s="13">
        <v>30147300</v>
      </c>
      <c r="J9" s="13">
        <v>14848700</v>
      </c>
      <c r="K9" s="13">
        <v>0</v>
      </c>
      <c r="L9" s="13">
        <f>K9/H9*100</f>
        <v>0</v>
      </c>
      <c r="M9" s="83"/>
      <c r="N9" s="83"/>
      <c r="O9" s="83"/>
      <c r="P9" s="83"/>
      <c r="Q9" s="11"/>
    </row>
    <row r="10" spans="1:17" ht="51.75" customHeight="1" x14ac:dyDescent="0.2">
      <c r="A10" s="18"/>
      <c r="B10" s="23"/>
      <c r="C10" s="16"/>
      <c r="D10" s="27"/>
      <c r="E10" s="62"/>
      <c r="F10" s="15" t="s">
        <v>78</v>
      </c>
      <c r="G10" s="64" t="s">
        <v>79</v>
      </c>
      <c r="H10" s="65">
        <v>0</v>
      </c>
      <c r="I10" s="65">
        <v>0</v>
      </c>
      <c r="J10" s="65">
        <v>0</v>
      </c>
      <c r="K10" s="65">
        <v>0</v>
      </c>
      <c r="L10" s="13">
        <v>0</v>
      </c>
      <c r="M10" s="61"/>
      <c r="N10" s="61"/>
      <c r="O10" s="61"/>
      <c r="P10" s="61"/>
      <c r="Q10" s="11"/>
    </row>
    <row r="11" spans="1:17" ht="51.75" customHeight="1" x14ac:dyDescent="0.2">
      <c r="A11" s="18"/>
      <c r="B11" s="23"/>
      <c r="C11" s="16"/>
      <c r="D11" s="27"/>
      <c r="E11" s="62"/>
      <c r="F11" s="63" t="s">
        <v>80</v>
      </c>
      <c r="G11" s="64" t="s">
        <v>81</v>
      </c>
      <c r="H11" s="65">
        <v>0</v>
      </c>
      <c r="I11" s="65">
        <v>0</v>
      </c>
      <c r="J11" s="65">
        <v>0</v>
      </c>
      <c r="K11" s="65">
        <v>0</v>
      </c>
      <c r="L11" s="13">
        <v>0</v>
      </c>
      <c r="M11" s="61"/>
      <c r="N11" s="61"/>
      <c r="O11" s="61"/>
      <c r="P11" s="61"/>
      <c r="Q11" s="11"/>
    </row>
    <row r="12" spans="1:17" ht="14.25" customHeight="1" x14ac:dyDescent="0.2">
      <c r="A12" s="18"/>
      <c r="B12" s="23"/>
      <c r="C12" s="86" t="s">
        <v>6</v>
      </c>
      <c r="D12" s="86"/>
      <c r="E12" s="87"/>
      <c r="F12" s="22" t="s">
        <v>5</v>
      </c>
      <c r="G12" s="21" t="s">
        <v>1</v>
      </c>
      <c r="H12" s="20">
        <f>H9+H10+H11</f>
        <v>44996000</v>
      </c>
      <c r="I12" s="20">
        <f t="shared" ref="I12:J12" si="0">I9+I10+I11</f>
        <v>30147300</v>
      </c>
      <c r="J12" s="20">
        <f t="shared" si="0"/>
        <v>14848700</v>
      </c>
      <c r="K12" s="20">
        <f>K9+K10+K11</f>
        <v>0</v>
      </c>
      <c r="L12" s="19">
        <f>K12/H12*100</f>
        <v>0</v>
      </c>
      <c r="M12" s="84"/>
      <c r="N12" s="84"/>
      <c r="O12" s="84"/>
      <c r="P12" s="84"/>
      <c r="Q12" s="11"/>
    </row>
    <row r="13" spans="1:17" ht="14.25" customHeight="1" x14ac:dyDescent="0.2">
      <c r="A13" s="18"/>
      <c r="B13" s="85" t="s">
        <v>63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11"/>
    </row>
    <row r="14" spans="1:17" ht="23.25" customHeight="1" x14ac:dyDescent="0.2">
      <c r="A14" s="18"/>
      <c r="B14" s="17"/>
      <c r="C14" s="16"/>
      <c r="D14" s="81" t="s">
        <v>62</v>
      </c>
      <c r="E14" s="82"/>
      <c r="F14" s="15" t="s">
        <v>96</v>
      </c>
      <c r="G14" s="14" t="s">
        <v>60</v>
      </c>
      <c r="H14" s="13">
        <v>7292300</v>
      </c>
      <c r="I14" s="13">
        <v>7055700</v>
      </c>
      <c r="J14" s="13">
        <v>236600</v>
      </c>
      <c r="K14" s="13">
        <v>0</v>
      </c>
      <c r="L14" s="12">
        <f>K14/H14*100</f>
        <v>0</v>
      </c>
      <c r="M14" s="83"/>
      <c r="N14" s="83"/>
      <c r="O14" s="83"/>
      <c r="P14" s="83"/>
      <c r="Q14" s="11"/>
    </row>
    <row r="15" spans="1:17" ht="23.25" customHeight="1" x14ac:dyDescent="0.2">
      <c r="A15" s="18"/>
      <c r="B15" s="17"/>
      <c r="C15" s="16"/>
      <c r="D15" s="27"/>
      <c r="E15" s="62"/>
      <c r="F15" s="63" t="s">
        <v>82</v>
      </c>
      <c r="G15" s="64" t="s">
        <v>83</v>
      </c>
      <c r="H15" s="24">
        <v>0</v>
      </c>
      <c r="I15" s="24">
        <v>0</v>
      </c>
      <c r="J15" s="24">
        <v>0</v>
      </c>
      <c r="K15" s="13">
        <v>0</v>
      </c>
      <c r="L15" s="13">
        <v>0</v>
      </c>
      <c r="M15" s="61"/>
      <c r="N15" s="61"/>
      <c r="O15" s="61"/>
      <c r="P15" s="61"/>
      <c r="Q15" s="11"/>
    </row>
    <row r="16" spans="1:17" ht="23.25" customHeight="1" x14ac:dyDescent="0.2">
      <c r="A16" s="18"/>
      <c r="B16" s="17"/>
      <c r="C16" s="16"/>
      <c r="D16" s="27"/>
      <c r="E16" s="62"/>
      <c r="F16" s="63" t="s">
        <v>84</v>
      </c>
      <c r="G16" s="64" t="s">
        <v>85</v>
      </c>
      <c r="H16" s="24">
        <v>0</v>
      </c>
      <c r="I16" s="24">
        <v>0</v>
      </c>
      <c r="J16" s="24">
        <v>0</v>
      </c>
      <c r="K16" s="13">
        <v>0</v>
      </c>
      <c r="L16" s="13">
        <v>0</v>
      </c>
      <c r="M16" s="61"/>
      <c r="N16" s="61"/>
      <c r="O16" s="61"/>
      <c r="P16" s="61"/>
      <c r="Q16" s="11"/>
    </row>
    <row r="17" spans="1:17" ht="23.25" customHeight="1" x14ac:dyDescent="0.2">
      <c r="A17" s="18"/>
      <c r="B17" s="17"/>
      <c r="C17" s="16"/>
      <c r="D17" s="27"/>
      <c r="E17" s="62"/>
      <c r="F17" s="63" t="s">
        <v>86</v>
      </c>
      <c r="G17" s="64" t="s">
        <v>87</v>
      </c>
      <c r="H17" s="24">
        <v>0</v>
      </c>
      <c r="I17" s="24">
        <v>0</v>
      </c>
      <c r="J17" s="24">
        <v>0</v>
      </c>
      <c r="K17" s="13">
        <v>0</v>
      </c>
      <c r="L17" s="13">
        <v>0</v>
      </c>
      <c r="M17" s="61"/>
      <c r="N17" s="61"/>
      <c r="O17" s="61"/>
      <c r="P17" s="61"/>
      <c r="Q17" s="11"/>
    </row>
    <row r="18" spans="1:17" ht="23.25" customHeight="1" x14ac:dyDescent="0.2">
      <c r="A18" s="18"/>
      <c r="B18" s="17"/>
      <c r="C18" s="16"/>
      <c r="D18" s="81" t="s">
        <v>61</v>
      </c>
      <c r="E18" s="82"/>
      <c r="F18" s="63" t="s">
        <v>88</v>
      </c>
      <c r="G18" s="64" t="s">
        <v>89</v>
      </c>
      <c r="H18" s="24">
        <v>0</v>
      </c>
      <c r="I18" s="24">
        <v>0</v>
      </c>
      <c r="J18" s="24">
        <v>0</v>
      </c>
      <c r="K18" s="13">
        <v>0</v>
      </c>
      <c r="L18" s="13">
        <v>0</v>
      </c>
      <c r="M18" s="83"/>
      <c r="N18" s="83"/>
      <c r="O18" s="83"/>
      <c r="P18" s="83"/>
      <c r="Q18" s="11"/>
    </row>
    <row r="19" spans="1:17" ht="14.25" customHeight="1" x14ac:dyDescent="0.2">
      <c r="A19" s="18"/>
      <c r="B19" s="23"/>
      <c r="C19" s="86" t="s">
        <v>6</v>
      </c>
      <c r="D19" s="86"/>
      <c r="E19" s="87"/>
      <c r="F19" s="22" t="s">
        <v>5</v>
      </c>
      <c r="G19" s="21" t="s">
        <v>1</v>
      </c>
      <c r="H19" s="20">
        <f>H14</f>
        <v>7292300</v>
      </c>
      <c r="I19" s="20">
        <f t="shared" ref="I19:K19" si="1">I14</f>
        <v>7055700</v>
      </c>
      <c r="J19" s="20">
        <f t="shared" si="1"/>
        <v>236600</v>
      </c>
      <c r="K19" s="20">
        <f t="shared" si="1"/>
        <v>0</v>
      </c>
      <c r="L19" s="19">
        <f>K19/H19*100</f>
        <v>0</v>
      </c>
      <c r="M19" s="84"/>
      <c r="N19" s="84"/>
      <c r="O19" s="84"/>
      <c r="P19" s="84"/>
      <c r="Q19" s="11"/>
    </row>
    <row r="20" spans="1:17" ht="14.25" customHeight="1" x14ac:dyDescent="0.2">
      <c r="A20" s="18"/>
      <c r="B20" s="85" t="s">
        <v>59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11"/>
    </row>
    <row r="21" spans="1:17" ht="23.25" customHeight="1" x14ac:dyDescent="0.2">
      <c r="A21" s="18"/>
      <c r="B21" s="17"/>
      <c r="C21" s="16"/>
      <c r="D21" s="81" t="s">
        <v>58</v>
      </c>
      <c r="E21" s="82"/>
      <c r="F21" s="15" t="s">
        <v>98</v>
      </c>
      <c r="G21" s="14" t="s">
        <v>54</v>
      </c>
      <c r="H21" s="13">
        <v>219041700</v>
      </c>
      <c r="I21" s="13">
        <v>71283100</v>
      </c>
      <c r="J21" s="13">
        <v>147758600</v>
      </c>
      <c r="K21" s="13">
        <v>16772153.98</v>
      </c>
      <c r="L21" s="12">
        <f>K21/H21*100</f>
        <v>7.6570598109857624</v>
      </c>
      <c r="M21" s="83"/>
      <c r="N21" s="83"/>
      <c r="O21" s="83"/>
      <c r="P21" s="83"/>
      <c r="Q21" s="11"/>
    </row>
    <row r="22" spans="1:17" ht="23.25" customHeight="1" x14ac:dyDescent="0.2">
      <c r="A22" s="18"/>
      <c r="B22" s="17"/>
      <c r="C22" s="16"/>
      <c r="D22" s="27"/>
      <c r="E22" s="62"/>
      <c r="F22" s="15" t="s">
        <v>99</v>
      </c>
      <c r="G22" s="14" t="s">
        <v>53</v>
      </c>
      <c r="H22" s="13">
        <v>245760000</v>
      </c>
      <c r="I22" s="13">
        <v>221183900</v>
      </c>
      <c r="J22" s="13">
        <v>24576100</v>
      </c>
      <c r="K22" s="13">
        <v>83547500</v>
      </c>
      <c r="L22" s="12">
        <f t="shared" ref="L22" si="2">K22/H22*100</f>
        <v>33.995564778645829</v>
      </c>
      <c r="M22" s="61"/>
      <c r="N22" s="61"/>
      <c r="O22" s="61"/>
      <c r="P22" s="61"/>
      <c r="Q22" s="11"/>
    </row>
    <row r="23" spans="1:17" ht="23.25" customHeight="1" x14ac:dyDescent="0.2">
      <c r="A23" s="18"/>
      <c r="B23" s="17"/>
      <c r="C23" s="16"/>
      <c r="D23" s="81" t="s">
        <v>57</v>
      </c>
      <c r="E23" s="82"/>
      <c r="F23" s="15" t="s">
        <v>100</v>
      </c>
      <c r="G23" s="14" t="s">
        <v>56</v>
      </c>
      <c r="H23" s="13">
        <v>0</v>
      </c>
      <c r="I23" s="13">
        <v>0</v>
      </c>
      <c r="J23" s="13">
        <v>0</v>
      </c>
      <c r="K23" s="13">
        <v>0</v>
      </c>
      <c r="L23" s="12">
        <v>0</v>
      </c>
      <c r="M23" s="83"/>
      <c r="N23" s="83"/>
      <c r="O23" s="83"/>
      <c r="P23" s="83"/>
      <c r="Q23" s="11"/>
    </row>
    <row r="24" spans="1:17" ht="23.25" customHeight="1" x14ac:dyDescent="0.2">
      <c r="A24" s="18"/>
      <c r="B24" s="17"/>
      <c r="C24" s="16"/>
      <c r="D24" s="81" t="s">
        <v>55</v>
      </c>
      <c r="E24" s="82"/>
      <c r="F24" s="15" t="s">
        <v>90</v>
      </c>
      <c r="G24" s="64" t="s">
        <v>91</v>
      </c>
      <c r="H24" s="13">
        <v>31104900</v>
      </c>
      <c r="I24" s="13">
        <v>27994300</v>
      </c>
      <c r="J24" s="13">
        <v>3110600</v>
      </c>
      <c r="K24" s="13">
        <v>16081300</v>
      </c>
      <c r="L24" s="12">
        <f>K24/H24*100</f>
        <v>51.700214435667689</v>
      </c>
      <c r="M24" s="83"/>
      <c r="N24" s="83"/>
      <c r="O24" s="83"/>
      <c r="P24" s="83"/>
      <c r="Q24" s="11"/>
    </row>
    <row r="25" spans="1:17" ht="23.25" customHeight="1" x14ac:dyDescent="0.2">
      <c r="A25" s="18"/>
      <c r="B25" s="17"/>
      <c r="C25" s="16"/>
      <c r="D25" s="27"/>
      <c r="E25" s="62"/>
      <c r="F25" s="63" t="s">
        <v>92</v>
      </c>
      <c r="G25" s="67" t="s">
        <v>93</v>
      </c>
      <c r="H25" s="13">
        <v>0</v>
      </c>
      <c r="I25" s="13">
        <v>0</v>
      </c>
      <c r="J25" s="13">
        <v>0</v>
      </c>
      <c r="K25" s="13">
        <v>0</v>
      </c>
      <c r="L25" s="12">
        <v>0</v>
      </c>
      <c r="M25" s="61"/>
      <c r="N25" s="61"/>
      <c r="O25" s="61"/>
      <c r="P25" s="61"/>
      <c r="Q25" s="11"/>
    </row>
    <row r="26" spans="1:17" ht="23.25" customHeight="1" x14ac:dyDescent="0.2">
      <c r="A26" s="18"/>
      <c r="B26" s="23"/>
      <c r="C26" s="16"/>
      <c r="D26" s="27"/>
      <c r="E26" s="62"/>
      <c r="F26" s="15" t="s">
        <v>95</v>
      </c>
      <c r="G26" s="64" t="s">
        <v>94</v>
      </c>
      <c r="H26" s="13">
        <v>0</v>
      </c>
      <c r="I26" s="13">
        <v>0</v>
      </c>
      <c r="J26" s="13">
        <v>0</v>
      </c>
      <c r="K26" s="13">
        <v>0</v>
      </c>
      <c r="L26" s="12">
        <v>0</v>
      </c>
      <c r="M26" s="61"/>
      <c r="N26" s="61"/>
      <c r="O26" s="61"/>
      <c r="P26" s="61"/>
      <c r="Q26" s="11"/>
    </row>
    <row r="27" spans="1:17" ht="23.25" customHeight="1" x14ac:dyDescent="0.2">
      <c r="A27" s="18"/>
      <c r="B27" s="23"/>
      <c r="C27" s="79"/>
      <c r="D27" s="76"/>
      <c r="E27" s="77"/>
      <c r="F27" s="15" t="s">
        <v>140</v>
      </c>
      <c r="G27" s="14" t="s">
        <v>141</v>
      </c>
      <c r="H27" s="13">
        <v>0</v>
      </c>
      <c r="I27" s="13">
        <v>0</v>
      </c>
      <c r="J27" s="13">
        <v>0</v>
      </c>
      <c r="K27" s="13">
        <v>0</v>
      </c>
      <c r="L27" s="12">
        <v>0</v>
      </c>
      <c r="M27" s="78"/>
      <c r="N27" s="78"/>
      <c r="O27" s="78"/>
      <c r="P27" s="78"/>
      <c r="Q27" s="11"/>
    </row>
    <row r="28" spans="1:17" ht="14.25" customHeight="1" x14ac:dyDescent="0.2">
      <c r="A28" s="18"/>
      <c r="B28" s="23"/>
      <c r="C28" s="86" t="s">
        <v>6</v>
      </c>
      <c r="D28" s="86"/>
      <c r="E28" s="87"/>
      <c r="F28" s="22" t="s">
        <v>5</v>
      </c>
      <c r="G28" s="21" t="s">
        <v>1</v>
      </c>
      <c r="H28" s="80">
        <f>H21+H22+H23+H24</f>
        <v>495906600</v>
      </c>
      <c r="I28" s="80">
        <f t="shared" ref="I28:J28" si="3">I21+I22+I23+I24</f>
        <v>320461300</v>
      </c>
      <c r="J28" s="80">
        <f t="shared" si="3"/>
        <v>175445300</v>
      </c>
      <c r="K28" s="80">
        <f>K21+K22+K23+K24</f>
        <v>116400953.98</v>
      </c>
      <c r="L28" s="19">
        <f>K28/H28*100</f>
        <v>23.472354265904105</v>
      </c>
      <c r="M28" s="84"/>
      <c r="N28" s="84"/>
      <c r="O28" s="84"/>
      <c r="P28" s="84"/>
      <c r="Q28" s="11"/>
    </row>
    <row r="29" spans="1:17" ht="14.25" customHeight="1" x14ac:dyDescent="0.2">
      <c r="A29" s="18"/>
      <c r="B29" s="85" t="s">
        <v>52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11"/>
    </row>
    <row r="30" spans="1:17" ht="14.25" customHeight="1" x14ac:dyDescent="0.2">
      <c r="A30" s="18"/>
      <c r="B30" s="17"/>
      <c r="C30" s="23"/>
      <c r="D30" s="17"/>
      <c r="E30" s="23"/>
      <c r="F30" s="68" t="s">
        <v>104</v>
      </c>
      <c r="G30" s="69" t="s">
        <v>105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7"/>
      <c r="N30" s="17"/>
      <c r="O30" s="17"/>
      <c r="P30" s="17"/>
      <c r="Q30" s="11"/>
    </row>
    <row r="31" spans="1:17" ht="34.5" customHeight="1" x14ac:dyDescent="0.2">
      <c r="A31" s="18"/>
      <c r="B31" s="17"/>
      <c r="C31" s="16"/>
      <c r="D31" s="81" t="s">
        <v>51</v>
      </c>
      <c r="E31" s="82"/>
      <c r="F31" s="15" t="s">
        <v>101</v>
      </c>
      <c r="G31" s="14" t="s">
        <v>50</v>
      </c>
      <c r="H31" s="13">
        <v>235607827.5</v>
      </c>
      <c r="I31" s="13">
        <v>212039736.33000001</v>
      </c>
      <c r="J31" s="13">
        <v>23568091.170000002</v>
      </c>
      <c r="K31" s="13">
        <v>15429364.42</v>
      </c>
      <c r="L31" s="13">
        <f>K31/H31*100</f>
        <v>6.5487486488537821</v>
      </c>
      <c r="M31" s="83"/>
      <c r="N31" s="83"/>
      <c r="O31" s="83"/>
      <c r="P31" s="83"/>
      <c r="Q31" s="11"/>
    </row>
    <row r="32" spans="1:17" ht="23.25" customHeight="1" x14ac:dyDescent="0.2">
      <c r="A32" s="18"/>
      <c r="B32" s="17"/>
      <c r="C32" s="16"/>
      <c r="D32" s="81" t="s">
        <v>49</v>
      </c>
      <c r="E32" s="82"/>
      <c r="F32" s="15" t="s">
        <v>102</v>
      </c>
      <c r="G32" s="14" t="s">
        <v>48</v>
      </c>
      <c r="H32" s="13">
        <v>91265700</v>
      </c>
      <c r="I32" s="13">
        <v>82139100</v>
      </c>
      <c r="J32" s="13">
        <v>9126600</v>
      </c>
      <c r="K32" s="13">
        <v>0</v>
      </c>
      <c r="L32" s="12">
        <v>0</v>
      </c>
      <c r="M32" s="83"/>
      <c r="N32" s="83"/>
      <c r="O32" s="83"/>
      <c r="P32" s="83"/>
      <c r="Q32" s="11"/>
    </row>
    <row r="33" spans="1:17" ht="34.5" customHeight="1" x14ac:dyDescent="0.2">
      <c r="A33" s="18"/>
      <c r="B33" s="17"/>
      <c r="C33" s="16"/>
      <c r="D33" s="81" t="s">
        <v>47</v>
      </c>
      <c r="E33" s="82"/>
      <c r="F33" s="15" t="s">
        <v>103</v>
      </c>
      <c r="G33" s="14" t="s">
        <v>46</v>
      </c>
      <c r="H33" s="13">
        <v>11764400</v>
      </c>
      <c r="I33" s="13">
        <v>10587900</v>
      </c>
      <c r="J33" s="13">
        <v>1176500</v>
      </c>
      <c r="K33" s="13">
        <v>0</v>
      </c>
      <c r="L33" s="12">
        <f t="shared" ref="L33" si="4">K33/H33*100</f>
        <v>0</v>
      </c>
      <c r="M33" s="83"/>
      <c r="N33" s="83"/>
      <c r="O33" s="83"/>
      <c r="P33" s="83"/>
      <c r="Q33" s="11"/>
    </row>
    <row r="34" spans="1:17" ht="14.25" customHeight="1" x14ac:dyDescent="0.2">
      <c r="A34" s="18"/>
      <c r="B34" s="23"/>
      <c r="C34" s="86" t="s">
        <v>6</v>
      </c>
      <c r="D34" s="86"/>
      <c r="E34" s="87"/>
      <c r="F34" s="22" t="s">
        <v>5</v>
      </c>
      <c r="G34" s="21" t="s">
        <v>1</v>
      </c>
      <c r="H34" s="20">
        <f>H30+H31+H32+H33</f>
        <v>338637927.5</v>
      </c>
      <c r="I34" s="20">
        <f t="shared" ref="I34:K34" si="5">I30+I31+I32+I33</f>
        <v>304766736.33000004</v>
      </c>
      <c r="J34" s="20">
        <f t="shared" si="5"/>
        <v>33871191.170000002</v>
      </c>
      <c r="K34" s="20">
        <f t="shared" si="5"/>
        <v>15429364.42</v>
      </c>
      <c r="L34" s="19">
        <f>K34/H34*100</f>
        <v>4.5563013375104005</v>
      </c>
      <c r="M34" s="84"/>
      <c r="N34" s="84"/>
      <c r="O34" s="84"/>
      <c r="P34" s="84"/>
      <c r="Q34" s="11"/>
    </row>
    <row r="35" spans="1:17" ht="14.25" customHeight="1" x14ac:dyDescent="0.2">
      <c r="A35" s="18"/>
      <c r="B35" s="85" t="s">
        <v>45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11"/>
    </row>
    <row r="36" spans="1:17" ht="23.25" customHeight="1" x14ac:dyDescent="0.2">
      <c r="A36" s="18"/>
      <c r="B36" s="17"/>
      <c r="C36" s="16"/>
      <c r="D36" s="81" t="s">
        <v>44</v>
      </c>
      <c r="E36" s="82"/>
      <c r="F36" s="63" t="s">
        <v>106</v>
      </c>
      <c r="G36" s="14" t="s">
        <v>43</v>
      </c>
      <c r="H36" s="13">
        <v>8567700</v>
      </c>
      <c r="I36" s="13">
        <v>0</v>
      </c>
      <c r="J36" s="13">
        <v>8567700</v>
      </c>
      <c r="K36" s="13">
        <v>0</v>
      </c>
      <c r="L36" s="12">
        <f>K36/H36*100</f>
        <v>0</v>
      </c>
      <c r="M36" s="83"/>
      <c r="N36" s="83"/>
      <c r="O36" s="83"/>
      <c r="P36" s="83"/>
      <c r="Q36" s="11"/>
    </row>
    <row r="37" spans="1:17" ht="45.75" customHeight="1" x14ac:dyDescent="0.2">
      <c r="A37" s="18"/>
      <c r="B37" s="17"/>
      <c r="C37" s="16"/>
      <c r="D37" s="27"/>
      <c r="E37" s="62"/>
      <c r="F37" s="63" t="s">
        <v>109</v>
      </c>
      <c r="G37" s="64" t="s">
        <v>110</v>
      </c>
      <c r="H37" s="13">
        <v>0</v>
      </c>
      <c r="I37" s="13">
        <v>0</v>
      </c>
      <c r="J37" s="13">
        <v>0</v>
      </c>
      <c r="K37" s="13">
        <v>0</v>
      </c>
      <c r="L37" s="12">
        <v>0</v>
      </c>
      <c r="M37" s="61"/>
      <c r="N37" s="61"/>
      <c r="O37" s="61"/>
      <c r="P37" s="61"/>
      <c r="Q37" s="11"/>
    </row>
    <row r="38" spans="1:17" ht="34.5" customHeight="1" x14ac:dyDescent="0.2">
      <c r="A38" s="18"/>
      <c r="B38" s="17"/>
      <c r="C38" s="16"/>
      <c r="D38" s="81" t="s">
        <v>42</v>
      </c>
      <c r="E38" s="82"/>
      <c r="F38" s="15" t="s">
        <v>107</v>
      </c>
      <c r="G38" s="14" t="s">
        <v>41</v>
      </c>
      <c r="H38" s="13">
        <v>0</v>
      </c>
      <c r="I38" s="13">
        <v>0</v>
      </c>
      <c r="J38" s="13">
        <v>0</v>
      </c>
      <c r="K38" s="13">
        <v>0</v>
      </c>
      <c r="L38" s="12">
        <v>0</v>
      </c>
      <c r="M38" s="83"/>
      <c r="N38" s="83"/>
      <c r="O38" s="83"/>
      <c r="P38" s="83"/>
      <c r="Q38" s="11"/>
    </row>
    <row r="39" spans="1:17" ht="23.25" customHeight="1" x14ac:dyDescent="0.2">
      <c r="A39" s="18"/>
      <c r="B39" s="17"/>
      <c r="C39" s="16"/>
      <c r="D39" s="81" t="s">
        <v>40</v>
      </c>
      <c r="E39" s="82"/>
      <c r="F39" s="15" t="s">
        <v>108</v>
      </c>
      <c r="G39" s="26" t="s">
        <v>39</v>
      </c>
      <c r="H39" s="25">
        <v>520000</v>
      </c>
      <c r="I39" s="24">
        <v>0</v>
      </c>
      <c r="J39" s="24">
        <v>520000</v>
      </c>
      <c r="K39" s="13">
        <v>0</v>
      </c>
      <c r="L39" s="12">
        <f t="shared" ref="L39" si="6">K39/H39*100</f>
        <v>0</v>
      </c>
      <c r="M39" s="83"/>
      <c r="N39" s="83"/>
      <c r="O39" s="83"/>
      <c r="P39" s="83"/>
      <c r="Q39" s="11"/>
    </row>
    <row r="40" spans="1:17" ht="14.25" customHeight="1" x14ac:dyDescent="0.2">
      <c r="A40" s="18"/>
      <c r="B40" s="23"/>
      <c r="C40" s="86" t="s">
        <v>6</v>
      </c>
      <c r="D40" s="86"/>
      <c r="E40" s="87"/>
      <c r="F40" s="22" t="s">
        <v>5</v>
      </c>
      <c r="G40" s="21" t="s">
        <v>1</v>
      </c>
      <c r="H40" s="20">
        <f>H36+H37+H38+H39</f>
        <v>9087700</v>
      </c>
      <c r="I40" s="20">
        <f t="shared" ref="I40:K40" si="7">I36+I37+I38+I39</f>
        <v>0</v>
      </c>
      <c r="J40" s="20">
        <f t="shared" si="7"/>
        <v>9087700</v>
      </c>
      <c r="K40" s="20">
        <f t="shared" si="7"/>
        <v>0</v>
      </c>
      <c r="L40" s="19">
        <f>K40/H40*100</f>
        <v>0</v>
      </c>
      <c r="M40" s="84"/>
      <c r="N40" s="84"/>
      <c r="O40" s="84"/>
      <c r="P40" s="84"/>
      <c r="Q40" s="11"/>
    </row>
    <row r="41" spans="1:17" ht="14.25" customHeight="1" x14ac:dyDescent="0.2">
      <c r="A41" s="18"/>
      <c r="B41" s="85" t="s">
        <v>38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11"/>
    </row>
    <row r="42" spans="1:17" ht="45" customHeight="1" x14ac:dyDescent="0.2">
      <c r="A42" s="18"/>
      <c r="B42" s="17"/>
      <c r="C42" s="16"/>
      <c r="D42" s="81" t="s">
        <v>37</v>
      </c>
      <c r="E42" s="82"/>
      <c r="F42" s="63" t="s">
        <v>111</v>
      </c>
      <c r="G42" s="14" t="s">
        <v>35</v>
      </c>
      <c r="H42" s="13">
        <v>25037066.670000002</v>
      </c>
      <c r="I42" s="13">
        <v>22533300</v>
      </c>
      <c r="J42" s="13">
        <v>2503766.67</v>
      </c>
      <c r="K42" s="13">
        <v>18450355.289999999</v>
      </c>
      <c r="L42" s="13">
        <f>K42/H42*100</f>
        <v>73.692160240590994</v>
      </c>
      <c r="M42" s="83"/>
      <c r="N42" s="83"/>
      <c r="O42" s="83"/>
      <c r="P42" s="83"/>
      <c r="Q42" s="11"/>
    </row>
    <row r="43" spans="1:17" ht="45" customHeight="1" x14ac:dyDescent="0.2">
      <c r="A43" s="18"/>
      <c r="B43" s="17"/>
      <c r="C43" s="16"/>
      <c r="D43" s="27"/>
      <c r="E43" s="62"/>
      <c r="F43" s="15" t="s">
        <v>112</v>
      </c>
      <c r="G43" s="64" t="s">
        <v>113</v>
      </c>
      <c r="H43" s="24">
        <v>1451600</v>
      </c>
      <c r="I43" s="24">
        <v>1306400</v>
      </c>
      <c r="J43" s="24">
        <v>145200</v>
      </c>
      <c r="K43" s="24">
        <v>1451600</v>
      </c>
      <c r="L43" s="13">
        <f t="shared" ref="L43:L44" si="8">K43/H43*100</f>
        <v>100</v>
      </c>
      <c r="M43" s="61"/>
      <c r="N43" s="61"/>
      <c r="O43" s="61"/>
      <c r="P43" s="61"/>
      <c r="Q43" s="11"/>
    </row>
    <row r="44" spans="1:17" ht="34.5" customHeight="1" x14ac:dyDescent="0.2">
      <c r="A44" s="18"/>
      <c r="B44" s="17"/>
      <c r="C44" s="16"/>
      <c r="D44" s="81" t="s">
        <v>36</v>
      </c>
      <c r="E44" s="82"/>
      <c r="F44" s="15" t="s">
        <v>114</v>
      </c>
      <c r="G44" s="67" t="s">
        <v>115</v>
      </c>
      <c r="H44" s="25">
        <v>10584800</v>
      </c>
      <c r="I44" s="25">
        <v>9526200</v>
      </c>
      <c r="J44" s="25">
        <v>1058600</v>
      </c>
      <c r="K44" s="25">
        <v>2625300</v>
      </c>
      <c r="L44" s="13">
        <f t="shared" si="8"/>
        <v>24.80254704859799</v>
      </c>
      <c r="M44" s="83"/>
      <c r="N44" s="83"/>
      <c r="O44" s="83"/>
      <c r="P44" s="83"/>
      <c r="Q44" s="11"/>
    </row>
    <row r="45" spans="1:17" ht="14.25" customHeight="1" x14ac:dyDescent="0.2">
      <c r="A45" s="18"/>
      <c r="B45" s="23"/>
      <c r="C45" s="86" t="s">
        <v>6</v>
      </c>
      <c r="D45" s="86"/>
      <c r="E45" s="87"/>
      <c r="F45" s="22" t="s">
        <v>5</v>
      </c>
      <c r="G45" s="21" t="s">
        <v>1</v>
      </c>
      <c r="H45" s="20">
        <f>H42+H43+H44</f>
        <v>37073466.670000002</v>
      </c>
      <c r="I45" s="20">
        <f t="shared" ref="I45:J45" si="9">I42+I43+I44</f>
        <v>33365900</v>
      </c>
      <c r="J45" s="20">
        <f t="shared" si="9"/>
        <v>3707566.67</v>
      </c>
      <c r="K45" s="20">
        <f>K42+K43+K44</f>
        <v>22527255.289999999</v>
      </c>
      <c r="L45" s="19">
        <f>K45/H45*100</f>
        <v>60.76382198222953</v>
      </c>
      <c r="M45" s="84"/>
      <c r="N45" s="84"/>
      <c r="O45" s="84"/>
      <c r="P45" s="84"/>
      <c r="Q45" s="11"/>
    </row>
    <row r="46" spans="1:17" ht="14.25" customHeight="1" x14ac:dyDescent="0.2">
      <c r="A46" s="18"/>
      <c r="B46" s="85" t="s">
        <v>34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11"/>
    </row>
    <row r="47" spans="1:17" ht="34.5" customHeight="1" x14ac:dyDescent="0.2">
      <c r="A47" s="18"/>
      <c r="B47" s="17"/>
      <c r="C47" s="16"/>
      <c r="D47" s="81" t="s">
        <v>33</v>
      </c>
      <c r="E47" s="82"/>
      <c r="F47" s="63" t="s">
        <v>117</v>
      </c>
      <c r="G47" s="64" t="s">
        <v>118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83"/>
      <c r="N47" s="83"/>
      <c r="O47" s="83"/>
      <c r="P47" s="83"/>
      <c r="Q47" s="11"/>
    </row>
    <row r="48" spans="1:17" ht="35.25" customHeight="1" x14ac:dyDescent="0.2">
      <c r="A48" s="18"/>
      <c r="B48" s="17"/>
      <c r="C48" s="16"/>
      <c r="D48" s="27"/>
      <c r="E48" s="62"/>
      <c r="F48" s="63" t="s">
        <v>116</v>
      </c>
      <c r="G48" s="64" t="s">
        <v>32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61"/>
      <c r="N48" s="61"/>
      <c r="O48" s="61"/>
      <c r="P48" s="61"/>
      <c r="Q48" s="11"/>
    </row>
    <row r="49" spans="1:17" ht="14.25" customHeight="1" x14ac:dyDescent="0.2">
      <c r="A49" s="18"/>
      <c r="B49" s="85" t="s">
        <v>31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11"/>
    </row>
    <row r="50" spans="1:17" ht="34.5" customHeight="1" x14ac:dyDescent="0.2">
      <c r="A50" s="18"/>
      <c r="B50" s="17"/>
      <c r="C50" s="16"/>
      <c r="D50" s="81" t="s">
        <v>30</v>
      </c>
      <c r="E50" s="82"/>
      <c r="F50" s="63" t="s">
        <v>120</v>
      </c>
      <c r="G50" s="14" t="s">
        <v>22</v>
      </c>
      <c r="H50" s="13">
        <v>144199800</v>
      </c>
      <c r="I50" s="13">
        <v>66345000</v>
      </c>
      <c r="J50" s="13">
        <v>77854800</v>
      </c>
      <c r="K50" s="13">
        <v>20639300</v>
      </c>
      <c r="L50" s="75">
        <f t="shared" ref="L50:L52" si="10">K50/H50*100</f>
        <v>14.312987951439599</v>
      </c>
      <c r="M50" s="83"/>
      <c r="N50" s="83"/>
      <c r="O50" s="83"/>
      <c r="P50" s="83"/>
      <c r="Q50" s="11"/>
    </row>
    <row r="51" spans="1:17" ht="34.5" customHeight="1" x14ac:dyDescent="0.2">
      <c r="A51" s="18"/>
      <c r="B51" s="17"/>
      <c r="C51" s="16"/>
      <c r="D51" s="81" t="s">
        <v>29</v>
      </c>
      <c r="E51" s="82"/>
      <c r="F51" s="63" t="s">
        <v>121</v>
      </c>
      <c r="G51" s="14" t="s">
        <v>25</v>
      </c>
      <c r="H51" s="13">
        <v>6601100</v>
      </c>
      <c r="I51" s="13">
        <v>6353300</v>
      </c>
      <c r="J51" s="13">
        <v>247800</v>
      </c>
      <c r="K51" s="13">
        <v>0</v>
      </c>
      <c r="L51" s="74">
        <f t="shared" si="10"/>
        <v>0</v>
      </c>
      <c r="M51" s="83"/>
      <c r="N51" s="83"/>
      <c r="O51" s="83"/>
      <c r="P51" s="83"/>
      <c r="Q51" s="11"/>
    </row>
    <row r="52" spans="1:17" ht="34.5" customHeight="1" x14ac:dyDescent="0.2">
      <c r="A52" s="18"/>
      <c r="B52" s="17"/>
      <c r="C52" s="16"/>
      <c r="D52" s="81" t="s">
        <v>28</v>
      </c>
      <c r="E52" s="82"/>
      <c r="F52" s="63" t="s">
        <v>122</v>
      </c>
      <c r="G52" s="14" t="s">
        <v>27</v>
      </c>
      <c r="H52" s="13">
        <v>6518300</v>
      </c>
      <c r="I52" s="13">
        <v>6518300</v>
      </c>
      <c r="J52" s="13">
        <v>0</v>
      </c>
      <c r="K52" s="13">
        <v>0</v>
      </c>
      <c r="L52" s="74">
        <f t="shared" si="10"/>
        <v>0</v>
      </c>
      <c r="M52" s="83"/>
      <c r="N52" s="83"/>
      <c r="O52" s="83"/>
      <c r="P52" s="83"/>
      <c r="Q52" s="11"/>
    </row>
    <row r="53" spans="1:17" ht="45" customHeight="1" x14ac:dyDescent="0.2">
      <c r="A53" s="18"/>
      <c r="B53" s="17"/>
      <c r="C53" s="16"/>
      <c r="D53" s="81" t="s">
        <v>26</v>
      </c>
      <c r="E53" s="82"/>
      <c r="F53" s="63" t="s">
        <v>123</v>
      </c>
      <c r="G53" s="64" t="s">
        <v>119</v>
      </c>
      <c r="H53" s="13">
        <v>0</v>
      </c>
      <c r="I53" s="13">
        <v>0</v>
      </c>
      <c r="J53" s="13">
        <v>0</v>
      </c>
      <c r="K53" s="13">
        <v>0</v>
      </c>
      <c r="L53" s="74">
        <v>0</v>
      </c>
      <c r="M53" s="83"/>
      <c r="N53" s="83"/>
      <c r="O53" s="83"/>
      <c r="P53" s="83"/>
      <c r="Q53" s="11"/>
    </row>
    <row r="54" spans="1:17" ht="45" customHeight="1" x14ac:dyDescent="0.2">
      <c r="A54" s="18"/>
      <c r="B54" s="17"/>
      <c r="C54" s="16"/>
      <c r="D54" s="27"/>
      <c r="E54" s="62"/>
      <c r="F54" s="63" t="s">
        <v>124</v>
      </c>
      <c r="G54" s="64" t="s">
        <v>125</v>
      </c>
      <c r="H54" s="65">
        <v>0</v>
      </c>
      <c r="I54" s="65">
        <v>0</v>
      </c>
      <c r="J54" s="65">
        <v>0</v>
      </c>
      <c r="K54" s="65">
        <v>0</v>
      </c>
      <c r="L54" s="74">
        <v>0</v>
      </c>
      <c r="M54" s="61"/>
      <c r="N54" s="61"/>
      <c r="O54" s="61"/>
      <c r="P54" s="61"/>
      <c r="Q54" s="11"/>
    </row>
    <row r="55" spans="1:17" ht="70.5" customHeight="1" x14ac:dyDescent="0.2">
      <c r="A55" s="18"/>
      <c r="B55" s="17"/>
      <c r="C55" s="16"/>
      <c r="D55" s="81" t="s">
        <v>24</v>
      </c>
      <c r="E55" s="82"/>
      <c r="F55" s="15" t="s">
        <v>138</v>
      </c>
      <c r="G55" s="14" t="s">
        <v>23</v>
      </c>
      <c r="H55" s="13">
        <v>14429900</v>
      </c>
      <c r="I55" s="13">
        <v>12986900</v>
      </c>
      <c r="J55" s="13">
        <v>1443000</v>
      </c>
      <c r="K55" s="65">
        <v>0</v>
      </c>
      <c r="L55" s="75">
        <f>K55/H55*100</f>
        <v>0</v>
      </c>
      <c r="M55" s="83"/>
      <c r="N55" s="83"/>
      <c r="O55" s="83"/>
      <c r="P55" s="83"/>
      <c r="Q55" s="11"/>
    </row>
    <row r="56" spans="1:17" ht="70.5" customHeight="1" x14ac:dyDescent="0.2">
      <c r="A56" s="18"/>
      <c r="B56" s="23"/>
      <c r="C56" s="79"/>
      <c r="D56" s="76"/>
      <c r="E56" s="77"/>
      <c r="F56" s="15" t="s">
        <v>142</v>
      </c>
      <c r="G56" s="14" t="s">
        <v>143</v>
      </c>
      <c r="H56" s="13">
        <v>80499100</v>
      </c>
      <c r="I56" s="13">
        <v>71532400</v>
      </c>
      <c r="J56" s="13">
        <v>8966700</v>
      </c>
      <c r="K56" s="65">
        <v>0</v>
      </c>
      <c r="L56" s="75">
        <v>0</v>
      </c>
      <c r="M56" s="78"/>
      <c r="N56" s="78"/>
      <c r="O56" s="78"/>
      <c r="P56" s="78"/>
      <c r="Q56" s="11"/>
    </row>
    <row r="57" spans="1:17" ht="14.25" customHeight="1" x14ac:dyDescent="0.2">
      <c r="A57" s="18"/>
      <c r="B57" s="23"/>
      <c r="C57" s="86" t="s">
        <v>6</v>
      </c>
      <c r="D57" s="86"/>
      <c r="E57" s="87"/>
      <c r="F57" s="22" t="s">
        <v>5</v>
      </c>
      <c r="G57" s="21" t="s">
        <v>1</v>
      </c>
      <c r="H57" s="20">
        <f>H50+H51+H52+H53+H54+H55+H56</f>
        <v>252248200</v>
      </c>
      <c r="I57" s="20">
        <f t="shared" ref="I57:K57" si="11">I50+I51+I52+I53+I54+I55+I56</f>
        <v>163735900</v>
      </c>
      <c r="J57" s="20">
        <f t="shared" si="11"/>
        <v>88512300</v>
      </c>
      <c r="K57" s="20">
        <f t="shared" si="11"/>
        <v>20639300</v>
      </c>
      <c r="L57" s="19">
        <f>K57/H57*100</f>
        <v>8.182139654514879</v>
      </c>
      <c r="M57" s="84"/>
      <c r="N57" s="84"/>
      <c r="O57" s="84"/>
      <c r="P57" s="84"/>
      <c r="Q57" s="11"/>
    </row>
    <row r="58" spans="1:17" ht="14.25" customHeight="1" x14ac:dyDescent="0.2">
      <c r="A58" s="18"/>
      <c r="B58" s="85" t="s">
        <v>21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11"/>
    </row>
    <row r="59" spans="1:17" ht="25.5" x14ac:dyDescent="0.2">
      <c r="A59" s="18"/>
      <c r="B59" s="17"/>
      <c r="C59" s="23"/>
      <c r="D59" s="17"/>
      <c r="E59" s="23"/>
      <c r="F59" s="63" t="s">
        <v>126</v>
      </c>
      <c r="G59" s="14" t="s">
        <v>15</v>
      </c>
      <c r="H59" s="13">
        <v>121354500</v>
      </c>
      <c r="I59" s="13">
        <v>121354500</v>
      </c>
      <c r="J59" s="13">
        <v>0</v>
      </c>
      <c r="K59" s="13">
        <v>28534015.469999999</v>
      </c>
      <c r="L59" s="13">
        <f>K59/H59*100</f>
        <v>23.512943871055462</v>
      </c>
      <c r="M59" s="17"/>
      <c r="N59" s="17"/>
      <c r="O59" s="17"/>
      <c r="P59" s="17"/>
      <c r="Q59" s="11"/>
    </row>
    <row r="60" spans="1:17" ht="45.75" customHeight="1" x14ac:dyDescent="0.2">
      <c r="A60" s="18"/>
      <c r="B60" s="17"/>
      <c r="C60" s="16"/>
      <c r="D60" s="81" t="s">
        <v>20</v>
      </c>
      <c r="E60" s="82"/>
      <c r="F60" s="15" t="s">
        <v>136</v>
      </c>
      <c r="G60" s="14" t="s">
        <v>12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83"/>
      <c r="N60" s="83"/>
      <c r="O60" s="83"/>
      <c r="P60" s="83"/>
      <c r="Q60" s="11"/>
    </row>
    <row r="61" spans="1:17" ht="57" customHeight="1" x14ac:dyDescent="0.2">
      <c r="A61" s="18"/>
      <c r="B61" s="17"/>
      <c r="C61" s="16"/>
      <c r="D61" s="81" t="s">
        <v>19</v>
      </c>
      <c r="E61" s="82"/>
      <c r="F61" s="63" t="s">
        <v>127</v>
      </c>
      <c r="G61" s="14" t="s">
        <v>16</v>
      </c>
      <c r="H61" s="13">
        <v>5954500</v>
      </c>
      <c r="I61" s="13">
        <v>6500</v>
      </c>
      <c r="J61" s="13">
        <v>5948000</v>
      </c>
      <c r="K61" s="13">
        <v>0</v>
      </c>
      <c r="L61" s="13">
        <f t="shared" ref="L61:L63" si="12">K61/H61*100</f>
        <v>0</v>
      </c>
      <c r="M61" s="83"/>
      <c r="N61" s="83"/>
      <c r="O61" s="83"/>
      <c r="P61" s="83"/>
      <c r="Q61" s="11"/>
    </row>
    <row r="62" spans="1:17" ht="59.25" customHeight="1" x14ac:dyDescent="0.2">
      <c r="A62" s="18"/>
      <c r="B62" s="17"/>
      <c r="C62" s="16"/>
      <c r="D62" s="81" t="s">
        <v>18</v>
      </c>
      <c r="E62" s="82"/>
      <c r="F62" s="63" t="s">
        <v>128</v>
      </c>
      <c r="G62" s="14" t="s">
        <v>17</v>
      </c>
      <c r="H62" s="13">
        <v>357000</v>
      </c>
      <c r="I62" s="13">
        <v>321300</v>
      </c>
      <c r="J62" s="13">
        <v>35700</v>
      </c>
      <c r="K62" s="13">
        <v>0</v>
      </c>
      <c r="L62" s="13">
        <f t="shared" si="12"/>
        <v>0</v>
      </c>
      <c r="M62" s="83"/>
      <c r="N62" s="83"/>
      <c r="O62" s="83"/>
      <c r="P62" s="83"/>
      <c r="Q62" s="11"/>
    </row>
    <row r="63" spans="1:17" ht="79.5" customHeight="1" x14ac:dyDescent="0.2">
      <c r="A63" s="18"/>
      <c r="B63" s="17"/>
      <c r="C63" s="16"/>
      <c r="D63" s="81" t="s">
        <v>14</v>
      </c>
      <c r="E63" s="82"/>
      <c r="F63" s="63" t="s">
        <v>129</v>
      </c>
      <c r="G63" s="14" t="s">
        <v>13</v>
      </c>
      <c r="H63" s="13">
        <v>363196800</v>
      </c>
      <c r="I63" s="13">
        <v>320742800</v>
      </c>
      <c r="J63" s="13">
        <v>42454000</v>
      </c>
      <c r="K63" s="13">
        <v>10848700</v>
      </c>
      <c r="L63" s="13">
        <f t="shared" si="12"/>
        <v>2.9870031894554137</v>
      </c>
      <c r="M63" s="83"/>
      <c r="N63" s="83"/>
      <c r="O63" s="83"/>
      <c r="P63" s="83"/>
      <c r="Q63" s="11"/>
    </row>
    <row r="64" spans="1:17" ht="14.25" customHeight="1" x14ac:dyDescent="0.2">
      <c r="A64" s="18"/>
      <c r="B64" s="23"/>
      <c r="C64" s="86" t="s">
        <v>6</v>
      </c>
      <c r="D64" s="86"/>
      <c r="E64" s="87"/>
      <c r="F64" s="22" t="s">
        <v>5</v>
      </c>
      <c r="G64" s="21" t="s">
        <v>1</v>
      </c>
      <c r="H64" s="20">
        <f>H59+H60+H61+H62+H63</f>
        <v>490862800</v>
      </c>
      <c r="I64" s="20">
        <f t="shared" ref="I64:K64" si="13">I59+I60+I61+I62+I63</f>
        <v>442425100</v>
      </c>
      <c r="J64" s="20">
        <f t="shared" si="13"/>
        <v>48437700</v>
      </c>
      <c r="K64" s="20">
        <f t="shared" si="13"/>
        <v>39382715.469999999</v>
      </c>
      <c r="L64" s="19">
        <f>K64/H64*100</f>
        <v>8.0231615575676134</v>
      </c>
      <c r="M64" s="84"/>
      <c r="N64" s="84"/>
      <c r="O64" s="84"/>
      <c r="P64" s="84"/>
      <c r="Q64" s="11"/>
    </row>
    <row r="65" spans="1:17" ht="14.25" customHeight="1" x14ac:dyDescent="0.2">
      <c r="A65" s="18"/>
      <c r="B65" s="85" t="s">
        <v>11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11"/>
    </row>
    <row r="66" spans="1:17" ht="23.25" customHeight="1" x14ac:dyDescent="0.2">
      <c r="A66" s="18"/>
      <c r="B66" s="17"/>
      <c r="C66" s="16"/>
      <c r="D66" s="81" t="s">
        <v>10</v>
      </c>
      <c r="E66" s="82"/>
      <c r="F66" s="15" t="s">
        <v>137</v>
      </c>
      <c r="G66" s="14" t="s">
        <v>9</v>
      </c>
      <c r="H66" s="13">
        <v>4722497200</v>
      </c>
      <c r="I66" s="13">
        <v>4546870800</v>
      </c>
      <c r="J66" s="13">
        <v>175626400</v>
      </c>
      <c r="K66" s="13">
        <v>503501300</v>
      </c>
      <c r="L66" s="12">
        <f>K66/H66*100</f>
        <v>10.661759630053353</v>
      </c>
      <c r="M66" s="83"/>
      <c r="N66" s="83"/>
      <c r="O66" s="83"/>
      <c r="P66" s="83"/>
      <c r="Q66" s="11"/>
    </row>
    <row r="67" spans="1:17" ht="34.5" customHeight="1" x14ac:dyDescent="0.2">
      <c r="A67" s="18"/>
      <c r="B67" s="17"/>
      <c r="C67" s="16"/>
      <c r="D67" s="81" t="s">
        <v>8</v>
      </c>
      <c r="E67" s="82"/>
      <c r="F67" s="63" t="s">
        <v>130</v>
      </c>
      <c r="G67" s="14" t="s">
        <v>7</v>
      </c>
      <c r="H67" s="13">
        <v>0</v>
      </c>
      <c r="I67" s="13">
        <v>0</v>
      </c>
      <c r="J67" s="13">
        <v>0</v>
      </c>
      <c r="K67" s="13">
        <v>0</v>
      </c>
      <c r="L67" s="12">
        <v>0</v>
      </c>
      <c r="M67" s="83"/>
      <c r="N67" s="83"/>
      <c r="O67" s="83"/>
      <c r="P67" s="83"/>
      <c r="Q67" s="11"/>
    </row>
    <row r="68" spans="1:17" ht="34.5" customHeight="1" x14ac:dyDescent="0.2">
      <c r="A68" s="18"/>
      <c r="B68" s="23"/>
      <c r="C68" s="16"/>
      <c r="D68" s="27"/>
      <c r="E68" s="62"/>
      <c r="F68" s="63" t="s">
        <v>131</v>
      </c>
      <c r="G68" s="67" t="s">
        <v>132</v>
      </c>
      <c r="H68" s="70">
        <v>0</v>
      </c>
      <c r="I68" s="65">
        <v>0</v>
      </c>
      <c r="J68" s="65">
        <v>0</v>
      </c>
      <c r="K68" s="65">
        <v>0</v>
      </c>
      <c r="L68" s="66">
        <v>0</v>
      </c>
      <c r="M68" s="61"/>
      <c r="N68" s="61"/>
      <c r="O68" s="61"/>
      <c r="P68" s="61"/>
      <c r="Q68" s="11"/>
    </row>
    <row r="69" spans="1:17" ht="14.25" customHeight="1" x14ac:dyDescent="0.2">
      <c r="A69" s="18"/>
      <c r="B69" s="23"/>
      <c r="C69" s="86" t="s">
        <v>6</v>
      </c>
      <c r="D69" s="86"/>
      <c r="E69" s="87"/>
      <c r="F69" s="22" t="s">
        <v>5</v>
      </c>
      <c r="G69" s="21" t="s">
        <v>1</v>
      </c>
      <c r="H69" s="20">
        <f>H66+H67</f>
        <v>4722497200</v>
      </c>
      <c r="I69" s="20">
        <f t="shared" ref="I69:K69" si="14">I66+I67</f>
        <v>4546870800</v>
      </c>
      <c r="J69" s="20">
        <f t="shared" si="14"/>
        <v>175626400</v>
      </c>
      <c r="K69" s="20">
        <f t="shared" si="14"/>
        <v>503501300</v>
      </c>
      <c r="L69" s="19">
        <f>K69/H69*100</f>
        <v>10.661759630053353</v>
      </c>
      <c r="M69" s="84"/>
      <c r="N69" s="84"/>
      <c r="O69" s="84"/>
      <c r="P69" s="84"/>
      <c r="Q69" s="11"/>
    </row>
    <row r="70" spans="1:17" ht="14.25" customHeight="1" x14ac:dyDescent="0.2">
      <c r="A70" s="18"/>
      <c r="B70" s="85" t="s">
        <v>4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11"/>
    </row>
    <row r="71" spans="1:17" ht="34.5" customHeight="1" x14ac:dyDescent="0.2">
      <c r="A71" s="18"/>
      <c r="B71" s="17"/>
      <c r="C71" s="16"/>
      <c r="D71" s="81" t="s">
        <v>3</v>
      </c>
      <c r="E71" s="82"/>
      <c r="F71" s="15" t="s">
        <v>133</v>
      </c>
      <c r="G71" s="14" t="s">
        <v>2</v>
      </c>
      <c r="H71" s="13">
        <v>0</v>
      </c>
      <c r="I71" s="13">
        <v>0</v>
      </c>
      <c r="J71" s="13">
        <v>0</v>
      </c>
      <c r="K71" s="13">
        <v>0</v>
      </c>
      <c r="L71" s="12"/>
      <c r="M71" s="83"/>
      <c r="N71" s="83"/>
      <c r="O71" s="83"/>
      <c r="P71" s="83"/>
      <c r="Q71" s="11"/>
    </row>
    <row r="72" spans="1:17" ht="409.6" hidden="1" customHeight="1" x14ac:dyDescent="0.2">
      <c r="A72" s="4"/>
      <c r="B72" s="10"/>
      <c r="C72" s="6"/>
      <c r="D72" s="8"/>
      <c r="E72" s="8"/>
      <c r="F72" s="6" t="s">
        <v>1</v>
      </c>
      <c r="G72" s="6" t="s">
        <v>1</v>
      </c>
      <c r="H72" s="9">
        <v>4796067327.3000002</v>
      </c>
      <c r="I72" s="8">
        <v>3939588571.0700002</v>
      </c>
      <c r="J72" s="8">
        <v>856478756.23000002</v>
      </c>
      <c r="K72" s="8">
        <v>0</v>
      </c>
      <c r="L72" s="8"/>
      <c r="M72" s="8"/>
      <c r="N72" s="8"/>
      <c r="O72" s="7"/>
      <c r="P72" s="6"/>
      <c r="Q72" s="3"/>
    </row>
    <row r="73" spans="1:17" ht="38.25" x14ac:dyDescent="0.2">
      <c r="A73" s="4"/>
      <c r="B73" s="4"/>
      <c r="C73" s="4"/>
      <c r="D73" s="4"/>
      <c r="E73" s="4"/>
      <c r="F73" s="71" t="s">
        <v>134</v>
      </c>
      <c r="G73" s="69" t="s">
        <v>135</v>
      </c>
      <c r="H73" s="72">
        <v>0</v>
      </c>
      <c r="I73" s="72">
        <v>0</v>
      </c>
      <c r="J73" s="72">
        <v>0</v>
      </c>
      <c r="K73" s="72">
        <v>0</v>
      </c>
      <c r="L73" s="73">
        <v>0</v>
      </c>
      <c r="M73" s="2"/>
      <c r="N73" s="2"/>
      <c r="O73" s="2"/>
      <c r="P73" s="2"/>
      <c r="Q73" s="2"/>
    </row>
    <row r="74" spans="1:17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2"/>
      <c r="N74" s="2"/>
      <c r="O74" s="2"/>
      <c r="P74" s="2"/>
      <c r="Q74" s="2"/>
    </row>
    <row r="75" spans="1:17" ht="12.75" customHeight="1" x14ac:dyDescent="0.2">
      <c r="A75" s="5" t="s">
        <v>0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2"/>
      <c r="N75" s="2"/>
      <c r="O75" s="2"/>
      <c r="P75" s="2"/>
      <c r="Q75" s="2"/>
    </row>
    <row r="76" spans="1:17" ht="12.75" customHeight="1" x14ac:dyDescent="0.2">
      <c r="A76" s="4"/>
      <c r="B76" s="4"/>
      <c r="C76" s="4"/>
      <c r="D76" s="4"/>
      <c r="E76" s="4"/>
      <c r="F76" s="4"/>
      <c r="G76" s="4"/>
      <c r="H76" s="4"/>
      <c r="I76" s="3"/>
      <c r="J76" s="3"/>
      <c r="K76" s="3"/>
      <c r="L76" s="4"/>
      <c r="M76" s="2"/>
      <c r="N76" s="2"/>
      <c r="O76" s="2"/>
      <c r="P76" s="2"/>
      <c r="Q76" s="2"/>
    </row>
  </sheetData>
  <mergeCells count="83">
    <mergeCell ref="B8:P8"/>
    <mergeCell ref="B13:P13"/>
    <mergeCell ref="B20:P20"/>
    <mergeCell ref="B29:P29"/>
    <mergeCell ref="B35:P35"/>
    <mergeCell ref="D9:E9"/>
    <mergeCell ref="M9:P9"/>
    <mergeCell ref="D14:E14"/>
    <mergeCell ref="M14:P14"/>
    <mergeCell ref="D18:E18"/>
    <mergeCell ref="M18:P18"/>
    <mergeCell ref="D21:E21"/>
    <mergeCell ref="M21:P21"/>
    <mergeCell ref="D23:E23"/>
    <mergeCell ref="M23:P23"/>
    <mergeCell ref="D24:E24"/>
    <mergeCell ref="C34:E34"/>
    <mergeCell ref="M34:P34"/>
    <mergeCell ref="C40:E40"/>
    <mergeCell ref="D33:E33"/>
    <mergeCell ref="M33:P33"/>
    <mergeCell ref="D36:E36"/>
    <mergeCell ref="M36:P36"/>
    <mergeCell ref="D38:E38"/>
    <mergeCell ref="M38:P38"/>
    <mergeCell ref="D39:E39"/>
    <mergeCell ref="M39:P39"/>
    <mergeCell ref="B49:P49"/>
    <mergeCell ref="B58:P58"/>
    <mergeCell ref="B65:P65"/>
    <mergeCell ref="B70:P70"/>
    <mergeCell ref="C12:E12"/>
    <mergeCell ref="M12:P12"/>
    <mergeCell ref="C19:E19"/>
    <mergeCell ref="M19:P19"/>
    <mergeCell ref="C28:E28"/>
    <mergeCell ref="C45:E45"/>
    <mergeCell ref="M45:P45"/>
    <mergeCell ref="C57:E57"/>
    <mergeCell ref="M57:P57"/>
    <mergeCell ref="C64:E64"/>
    <mergeCell ref="M64:P64"/>
    <mergeCell ref="D47:E47"/>
    <mergeCell ref="M47:P47"/>
    <mergeCell ref="D50:E50"/>
    <mergeCell ref="B46:P46"/>
    <mergeCell ref="C69:E69"/>
    <mergeCell ref="M69:P69"/>
    <mergeCell ref="M50:P50"/>
    <mergeCell ref="D51:E51"/>
    <mergeCell ref="M51:P51"/>
    <mergeCell ref="D52:E52"/>
    <mergeCell ref="M52:P52"/>
    <mergeCell ref="D53:E53"/>
    <mergeCell ref="M53:P53"/>
    <mergeCell ref="D55:E55"/>
    <mergeCell ref="M55:P55"/>
    <mergeCell ref="D60:E60"/>
    <mergeCell ref="M60:P60"/>
    <mergeCell ref="M24:P24"/>
    <mergeCell ref="D31:E31"/>
    <mergeCell ref="M31:P31"/>
    <mergeCell ref="D32:E32"/>
    <mergeCell ref="M32:P32"/>
    <mergeCell ref="M28:P28"/>
    <mergeCell ref="D42:E42"/>
    <mergeCell ref="M42:P42"/>
    <mergeCell ref="D44:E44"/>
    <mergeCell ref="M44:P44"/>
    <mergeCell ref="M40:P40"/>
    <mergeCell ref="B41:P41"/>
    <mergeCell ref="D63:E63"/>
    <mergeCell ref="M63:P63"/>
    <mergeCell ref="D61:E61"/>
    <mergeCell ref="M61:P61"/>
    <mergeCell ref="D62:E62"/>
    <mergeCell ref="M62:P62"/>
    <mergeCell ref="D66:E66"/>
    <mergeCell ref="M66:P66"/>
    <mergeCell ref="D67:E67"/>
    <mergeCell ref="M67:P67"/>
    <mergeCell ref="D71:E71"/>
    <mergeCell ref="M71:P71"/>
  </mergeCells>
  <pageMargins left="0.98425196850393704" right="0.59055118110236204" top="0.78740157480314998" bottom="0.78740157480314998" header="0.499999992490753" footer="0.499999992490753"/>
  <pageSetup paperSize="9" scale="63" fitToHeight="0" orientation="portrait" verticalDpi="0" r:id="rId1"/>
  <headerFooter differentFirst="1" scaleWithDoc="0">
    <oddFooter>&amp;C&amp;"Times New Roman,обычный"&amp;8&amp;P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Серенко Виктория Владимировна</dc:creator>
  <cp:lastModifiedBy>Тюкачева Виктория Владимировна</cp:lastModifiedBy>
  <cp:lastPrinted>2021-01-13T11:50:36Z</cp:lastPrinted>
  <dcterms:created xsi:type="dcterms:W3CDTF">2021-01-13T11:49:47Z</dcterms:created>
  <dcterms:modified xsi:type="dcterms:W3CDTF">2022-04-01T05:39:19Z</dcterms:modified>
</cp:coreProperties>
</file>